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kouhou\共有ファイル\統計係\市アンケート関係\3．市民意識アンケート(H31～)\R05市民意識アンケート\16_集計（確報）\5_訂正版\HP用\"/>
    </mc:Choice>
  </mc:AlternateContent>
  <xr:revisionPtr revIDLastSave="0" documentId="13_ncr:1_{D2C8F92B-7721-4754-9817-BBC3685A20DE}" xr6:coauthVersionLast="47" xr6:coauthVersionMax="47" xr10:uidLastSave="{00000000-0000-0000-0000-000000000000}"/>
  <bookViews>
    <workbookView xWindow="-120" yWindow="-120" windowWidth="20730" windowHeight="11160" xr2:uid="{00000000-000D-0000-FFFF-FFFF00000000}"/>
  </bookViews>
  <sheets>
    <sheet name="完成Ｒ5集計(経年比較)" sheetId="29" r:id="rId1"/>
  </sheets>
  <definedNames>
    <definedName name="_xlnm.Print_Area" localSheetId="0">'完成Ｒ5集計(経年比較)'!$A$1:$N$570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5" i="29" l="1"/>
  <c r="E235" i="29"/>
  <c r="D235" i="29"/>
  <c r="F225" i="29" l="1"/>
  <c r="E225" i="29"/>
  <c r="D225" i="29"/>
  <c r="D227" i="29"/>
  <c r="D229" i="29"/>
  <c r="H295" i="29" l="1"/>
  <c r="H297" i="29"/>
  <c r="H299" i="29"/>
  <c r="H301" i="29"/>
  <c r="H303" i="29"/>
  <c r="H305" i="29"/>
  <c r="L483" i="29" l="1"/>
  <c r="K483" i="29"/>
  <c r="J483" i="29"/>
  <c r="D77" i="29" l="1"/>
  <c r="D75" i="29"/>
  <c r="D73" i="29"/>
  <c r="D63" i="29"/>
  <c r="D65" i="29"/>
  <c r="D67" i="29"/>
  <c r="F58" i="29"/>
  <c r="E58" i="29"/>
  <c r="E144" i="29"/>
  <c r="E201" i="29"/>
  <c r="D201" i="29"/>
  <c r="D414" i="29"/>
  <c r="L417" i="29"/>
  <c r="K417" i="29"/>
  <c r="J417" i="29"/>
  <c r="L415" i="29"/>
  <c r="K415" i="29"/>
  <c r="J415" i="29"/>
  <c r="L413" i="29"/>
  <c r="K413" i="29"/>
  <c r="J413" i="29"/>
  <c r="D265" i="29"/>
  <c r="D534" i="29"/>
  <c r="E532" i="29"/>
  <c r="D532" i="29"/>
  <c r="F530" i="29"/>
  <c r="E530" i="29"/>
  <c r="D530" i="29"/>
  <c r="D51" i="29"/>
  <c r="D49" i="29"/>
  <c r="D47" i="29"/>
  <c r="D41" i="29"/>
  <c r="D39" i="29"/>
  <c r="D37" i="29"/>
  <c r="D32" i="29"/>
  <c r="D30" i="29"/>
  <c r="D28" i="29"/>
  <c r="D23" i="29"/>
  <c r="D18" i="29"/>
  <c r="D16" i="29"/>
  <c r="D14" i="29"/>
  <c r="D9" i="29"/>
  <c r="D7" i="29"/>
  <c r="D5" i="29"/>
  <c r="F568" i="29"/>
  <c r="G568" i="29"/>
  <c r="H568" i="29"/>
  <c r="I568" i="29"/>
  <c r="J568" i="29"/>
  <c r="K568" i="29"/>
  <c r="E568" i="29"/>
  <c r="K564" i="29"/>
  <c r="J564" i="29"/>
  <c r="I564" i="29"/>
  <c r="H564" i="29"/>
  <c r="G564" i="29"/>
  <c r="F564" i="29"/>
  <c r="E564" i="29"/>
  <c r="E566" i="29"/>
  <c r="K566" i="29"/>
  <c r="J566" i="29"/>
  <c r="I566" i="29"/>
  <c r="H566" i="29"/>
  <c r="G566" i="29"/>
  <c r="F566" i="29"/>
  <c r="F558" i="29" l="1"/>
  <c r="E558" i="29"/>
  <c r="D558" i="29"/>
  <c r="L550" i="29"/>
  <c r="K550" i="29"/>
  <c r="J550" i="29"/>
  <c r="I550" i="29"/>
  <c r="H550" i="29"/>
  <c r="G550" i="29"/>
  <c r="F550" i="29"/>
  <c r="E550" i="29"/>
  <c r="F556" i="29"/>
  <c r="E556" i="29"/>
  <c r="D556" i="29"/>
  <c r="F548" i="29"/>
  <c r="G548" i="29"/>
  <c r="H548" i="29"/>
  <c r="I548" i="29"/>
  <c r="J548" i="29"/>
  <c r="K548" i="29"/>
  <c r="L548" i="29"/>
  <c r="E548" i="29"/>
  <c r="F554" i="29"/>
  <c r="E554" i="29"/>
  <c r="D554" i="29"/>
  <c r="I546" i="29"/>
  <c r="L546" i="29"/>
  <c r="K546" i="29"/>
  <c r="J546" i="29"/>
  <c r="H546" i="29"/>
  <c r="G546" i="29"/>
  <c r="F546" i="29"/>
  <c r="E546" i="29"/>
  <c r="D246" i="29"/>
  <c r="D244" i="29"/>
  <c r="K201" i="29" l="1"/>
  <c r="J201" i="29"/>
  <c r="I201" i="29"/>
  <c r="H201" i="29"/>
  <c r="G201" i="29"/>
  <c r="F201" i="29"/>
  <c r="F144" i="29"/>
  <c r="M144" i="29"/>
  <c r="L144" i="29"/>
  <c r="K144" i="29"/>
  <c r="J144" i="29"/>
  <c r="I144" i="29"/>
  <c r="H144" i="29"/>
  <c r="G144" i="29"/>
  <c r="G139" i="29" l="1"/>
  <c r="F139" i="29"/>
  <c r="L139" i="29"/>
  <c r="K139" i="29"/>
  <c r="J139" i="29"/>
  <c r="I139" i="29"/>
  <c r="H139" i="29"/>
  <c r="E139" i="29"/>
  <c r="G117" i="29"/>
  <c r="F117" i="29"/>
  <c r="E117" i="29"/>
  <c r="G119" i="29"/>
  <c r="F119" i="29"/>
  <c r="E119" i="29"/>
  <c r="J541" i="29" l="1"/>
  <c r="I541" i="29"/>
  <c r="H541" i="29"/>
  <c r="G541" i="29"/>
  <c r="F541" i="29"/>
  <c r="E541" i="29"/>
  <c r="D541" i="29"/>
  <c r="J539" i="29"/>
  <c r="I539" i="29"/>
  <c r="H539" i="29"/>
  <c r="G539" i="29"/>
  <c r="F539" i="29"/>
  <c r="E539" i="29"/>
  <c r="D539" i="29"/>
  <c r="J537" i="29"/>
  <c r="I537" i="29"/>
  <c r="H537" i="29"/>
  <c r="G537" i="29"/>
  <c r="F537" i="29"/>
  <c r="E537" i="29"/>
  <c r="D537" i="29"/>
  <c r="L534" i="29"/>
  <c r="K534" i="29"/>
  <c r="J534" i="29"/>
  <c r="I534" i="29"/>
  <c r="H534" i="29"/>
  <c r="G534" i="29"/>
  <c r="F534" i="29"/>
  <c r="E534" i="29"/>
  <c r="L532" i="29"/>
  <c r="K532" i="29"/>
  <c r="J532" i="29"/>
  <c r="I532" i="29"/>
  <c r="H532" i="29"/>
  <c r="G532" i="29"/>
  <c r="F532" i="29"/>
  <c r="L530" i="29"/>
  <c r="K530" i="29"/>
  <c r="J530" i="29"/>
  <c r="I530" i="29"/>
  <c r="H530" i="29"/>
  <c r="G530" i="29"/>
  <c r="J525" i="29"/>
  <c r="I525" i="29"/>
  <c r="H525" i="29"/>
  <c r="G525" i="29"/>
  <c r="F525" i="29"/>
  <c r="E525" i="29"/>
  <c r="D525" i="29"/>
  <c r="J523" i="29"/>
  <c r="I523" i="29"/>
  <c r="H523" i="29"/>
  <c r="G523" i="29"/>
  <c r="F523" i="29"/>
  <c r="E523" i="29"/>
  <c r="D523" i="29"/>
  <c r="J521" i="29"/>
  <c r="I521" i="29"/>
  <c r="H521" i="29"/>
  <c r="G521" i="29"/>
  <c r="F521" i="29"/>
  <c r="E521" i="29"/>
  <c r="D521" i="29"/>
  <c r="L518" i="29"/>
  <c r="K518" i="29"/>
  <c r="J518" i="29"/>
  <c r="I518" i="29"/>
  <c r="H518" i="29"/>
  <c r="G518" i="29"/>
  <c r="F518" i="29"/>
  <c r="E518" i="29"/>
  <c r="D518" i="29"/>
  <c r="L516" i="29"/>
  <c r="K516" i="29"/>
  <c r="J516" i="29"/>
  <c r="I516" i="29"/>
  <c r="H516" i="29"/>
  <c r="G516" i="29"/>
  <c r="F516" i="29"/>
  <c r="E516" i="29"/>
  <c r="D516" i="29"/>
  <c r="L514" i="29"/>
  <c r="K514" i="29"/>
  <c r="J514" i="29"/>
  <c r="I514" i="29"/>
  <c r="H514" i="29"/>
  <c r="G514" i="29"/>
  <c r="F514" i="29"/>
  <c r="E514" i="29"/>
  <c r="D514" i="29"/>
  <c r="G510" i="29"/>
  <c r="F510" i="29"/>
  <c r="E510" i="29"/>
  <c r="D510" i="29"/>
  <c r="G508" i="29"/>
  <c r="F508" i="29"/>
  <c r="E508" i="29"/>
  <c r="D508" i="29"/>
  <c r="G506" i="29"/>
  <c r="F506" i="29"/>
  <c r="E506" i="29"/>
  <c r="D506" i="29"/>
  <c r="H501" i="29"/>
  <c r="G501" i="29"/>
  <c r="F501" i="29"/>
  <c r="E501" i="29"/>
  <c r="D501" i="29"/>
  <c r="G496" i="29"/>
  <c r="F496" i="29"/>
  <c r="E496" i="29"/>
  <c r="D496" i="29"/>
  <c r="G494" i="29"/>
  <c r="F494" i="29"/>
  <c r="E494" i="29"/>
  <c r="D494" i="29"/>
  <c r="G492" i="29"/>
  <c r="F492" i="29"/>
  <c r="E492" i="29"/>
  <c r="D492" i="29"/>
  <c r="I488" i="29"/>
  <c r="H488" i="29"/>
  <c r="G488" i="29"/>
  <c r="F488" i="29"/>
  <c r="K488" i="29" s="1"/>
  <c r="E488" i="29"/>
  <c r="D488" i="29"/>
  <c r="L487" i="29"/>
  <c r="K487" i="29"/>
  <c r="J487" i="29"/>
  <c r="I486" i="29"/>
  <c r="H486" i="29"/>
  <c r="G486" i="29"/>
  <c r="F486" i="29"/>
  <c r="K486" i="29" s="1"/>
  <c r="E486" i="29"/>
  <c r="D486" i="29"/>
  <c r="L485" i="29"/>
  <c r="K485" i="29"/>
  <c r="J485" i="29"/>
  <c r="I484" i="29"/>
  <c r="H484" i="29"/>
  <c r="G484" i="29"/>
  <c r="F484" i="29"/>
  <c r="K484" i="29" s="1"/>
  <c r="E484" i="29"/>
  <c r="D484" i="29"/>
  <c r="I478" i="29"/>
  <c r="H478" i="29"/>
  <c r="G478" i="29"/>
  <c r="F478" i="29"/>
  <c r="K478" i="29" s="1"/>
  <c r="E478" i="29"/>
  <c r="D478" i="29"/>
  <c r="L477" i="29"/>
  <c r="K477" i="29"/>
  <c r="J477" i="29"/>
  <c r="I476" i="29"/>
  <c r="H476" i="29"/>
  <c r="G476" i="29"/>
  <c r="F476" i="29"/>
  <c r="K476" i="29" s="1"/>
  <c r="E476" i="29"/>
  <c r="D476" i="29"/>
  <c r="L475" i="29"/>
  <c r="K475" i="29"/>
  <c r="J475" i="29"/>
  <c r="I474" i="29"/>
  <c r="H474" i="29"/>
  <c r="G474" i="29"/>
  <c r="F474" i="29"/>
  <c r="K474" i="29" s="1"/>
  <c r="E474" i="29"/>
  <c r="D474" i="29"/>
  <c r="L473" i="29"/>
  <c r="K473" i="29"/>
  <c r="J473" i="29"/>
  <c r="I469" i="29"/>
  <c r="H469" i="29"/>
  <c r="G469" i="29"/>
  <c r="F469" i="29"/>
  <c r="K469" i="29" s="1"/>
  <c r="E469" i="29"/>
  <c r="D469" i="29"/>
  <c r="L468" i="29"/>
  <c r="K468" i="29"/>
  <c r="J468" i="29"/>
  <c r="I467" i="29"/>
  <c r="H467" i="29"/>
  <c r="G467" i="29"/>
  <c r="F467" i="29"/>
  <c r="K467" i="29" s="1"/>
  <c r="E467" i="29"/>
  <c r="D467" i="29"/>
  <c r="L466" i="29"/>
  <c r="K466" i="29"/>
  <c r="J466" i="29"/>
  <c r="I465" i="29"/>
  <c r="H465" i="29"/>
  <c r="G465" i="29"/>
  <c r="F465" i="29"/>
  <c r="K465" i="29" s="1"/>
  <c r="E465" i="29"/>
  <c r="D465" i="29"/>
  <c r="L464" i="29"/>
  <c r="K464" i="29"/>
  <c r="J464" i="29"/>
  <c r="I460" i="29"/>
  <c r="H460" i="29"/>
  <c r="G460" i="29"/>
  <c r="F460" i="29"/>
  <c r="K460" i="29" s="1"/>
  <c r="E460" i="29"/>
  <c r="D460" i="29"/>
  <c r="L459" i="29"/>
  <c r="K459" i="29"/>
  <c r="J459" i="29"/>
  <c r="I458" i="29"/>
  <c r="H458" i="29"/>
  <c r="G458" i="29"/>
  <c r="F458" i="29"/>
  <c r="K458" i="29" s="1"/>
  <c r="E458" i="29"/>
  <c r="D458" i="29"/>
  <c r="L457" i="29"/>
  <c r="K457" i="29"/>
  <c r="J457" i="29"/>
  <c r="I456" i="29"/>
  <c r="H456" i="29"/>
  <c r="G456" i="29"/>
  <c r="F456" i="29"/>
  <c r="K456" i="29" s="1"/>
  <c r="E456" i="29"/>
  <c r="D456" i="29"/>
  <c r="L455" i="29"/>
  <c r="K455" i="29"/>
  <c r="J455" i="29"/>
  <c r="H451" i="29"/>
  <c r="G451" i="29"/>
  <c r="F451" i="29"/>
  <c r="E451" i="29"/>
  <c r="D451" i="29"/>
  <c r="J450" i="29"/>
  <c r="I450" i="29"/>
  <c r="H449" i="29"/>
  <c r="G449" i="29"/>
  <c r="F449" i="29"/>
  <c r="E449" i="29"/>
  <c r="D449" i="29"/>
  <c r="J448" i="29"/>
  <c r="I448" i="29"/>
  <c r="H447" i="29"/>
  <c r="G447" i="29"/>
  <c r="F447" i="29"/>
  <c r="E447" i="29"/>
  <c r="D447" i="29"/>
  <c r="J446" i="29"/>
  <c r="I446" i="29"/>
  <c r="I442" i="29"/>
  <c r="H442" i="29"/>
  <c r="G442" i="29"/>
  <c r="F442" i="29"/>
  <c r="K442" i="29" s="1"/>
  <c r="E442" i="29"/>
  <c r="D442" i="29"/>
  <c r="L441" i="29"/>
  <c r="K441" i="29"/>
  <c r="J441" i="29"/>
  <c r="I440" i="29"/>
  <c r="H440" i="29"/>
  <c r="G440" i="29"/>
  <c r="F440" i="29"/>
  <c r="K440" i="29" s="1"/>
  <c r="E440" i="29"/>
  <c r="D440" i="29"/>
  <c r="L439" i="29"/>
  <c r="K439" i="29"/>
  <c r="J439" i="29"/>
  <c r="I438" i="29"/>
  <c r="H438" i="29"/>
  <c r="G438" i="29"/>
  <c r="F438" i="29"/>
  <c r="K438" i="29" s="1"/>
  <c r="E438" i="29"/>
  <c r="D438" i="29"/>
  <c r="L437" i="29"/>
  <c r="K437" i="29"/>
  <c r="J437" i="29"/>
  <c r="I432" i="29"/>
  <c r="H432" i="29"/>
  <c r="G432" i="29"/>
  <c r="F432" i="29"/>
  <c r="K432" i="29" s="1"/>
  <c r="E432" i="29"/>
  <c r="D432" i="29"/>
  <c r="L431" i="29"/>
  <c r="K431" i="29"/>
  <c r="J431" i="29"/>
  <c r="I427" i="29"/>
  <c r="H427" i="29"/>
  <c r="G427" i="29"/>
  <c r="F427" i="29"/>
  <c r="K427" i="29" s="1"/>
  <c r="E427" i="29"/>
  <c r="D427" i="29"/>
  <c r="L426" i="29"/>
  <c r="K426" i="29"/>
  <c r="J426" i="29"/>
  <c r="I425" i="29"/>
  <c r="H425" i="29"/>
  <c r="G425" i="29"/>
  <c r="F425" i="29"/>
  <c r="K425" i="29" s="1"/>
  <c r="E425" i="29"/>
  <c r="D425" i="29"/>
  <c r="L424" i="29"/>
  <c r="K424" i="29"/>
  <c r="J424" i="29"/>
  <c r="I423" i="29"/>
  <c r="H423" i="29"/>
  <c r="G423" i="29"/>
  <c r="F423" i="29"/>
  <c r="K423" i="29" s="1"/>
  <c r="E423" i="29"/>
  <c r="D423" i="29"/>
  <c r="L422" i="29"/>
  <c r="K422" i="29"/>
  <c r="J422" i="29"/>
  <c r="I418" i="29"/>
  <c r="H418" i="29"/>
  <c r="G418" i="29"/>
  <c r="F418" i="29"/>
  <c r="K418" i="29" s="1"/>
  <c r="E418" i="29"/>
  <c r="D418" i="29"/>
  <c r="I416" i="29"/>
  <c r="H416" i="29"/>
  <c r="G416" i="29"/>
  <c r="F416" i="29"/>
  <c r="K416" i="29" s="1"/>
  <c r="E416" i="29"/>
  <c r="D416" i="29"/>
  <c r="I414" i="29"/>
  <c r="H414" i="29"/>
  <c r="G414" i="29"/>
  <c r="F414" i="29"/>
  <c r="K414" i="29" s="1"/>
  <c r="E414" i="29"/>
  <c r="J414" i="29" s="1"/>
  <c r="F409" i="29"/>
  <c r="E409" i="29"/>
  <c r="D409" i="29"/>
  <c r="F407" i="29"/>
  <c r="E407" i="29"/>
  <c r="D407" i="29"/>
  <c r="F405" i="29"/>
  <c r="E405" i="29"/>
  <c r="D405" i="29"/>
  <c r="F400" i="29"/>
  <c r="E400" i="29"/>
  <c r="D400" i="29"/>
  <c r="F398" i="29"/>
  <c r="E398" i="29"/>
  <c r="D398" i="29"/>
  <c r="F396" i="29"/>
  <c r="E396" i="29"/>
  <c r="D396" i="29"/>
  <c r="F391" i="29"/>
  <c r="E391" i="29"/>
  <c r="D391" i="29"/>
  <c r="F389" i="29"/>
  <c r="E389" i="29"/>
  <c r="D389" i="29"/>
  <c r="F387" i="29"/>
  <c r="E387" i="29"/>
  <c r="D387" i="29"/>
  <c r="J381" i="29"/>
  <c r="I381" i="29"/>
  <c r="H381" i="29"/>
  <c r="G381" i="29"/>
  <c r="F381" i="29"/>
  <c r="E381" i="29"/>
  <c r="D381" i="29"/>
  <c r="J379" i="29"/>
  <c r="I379" i="29"/>
  <c r="H379" i="29"/>
  <c r="G379" i="29"/>
  <c r="F379" i="29"/>
  <c r="E379" i="29"/>
  <c r="D379" i="29"/>
  <c r="J377" i="29"/>
  <c r="I377" i="29"/>
  <c r="H377" i="29"/>
  <c r="G377" i="29"/>
  <c r="F377" i="29"/>
  <c r="E377" i="29"/>
  <c r="D377" i="29"/>
  <c r="I372" i="29"/>
  <c r="H372" i="29"/>
  <c r="G372" i="29"/>
  <c r="F372" i="29"/>
  <c r="E372" i="29"/>
  <c r="D372" i="29"/>
  <c r="I370" i="29"/>
  <c r="H370" i="29"/>
  <c r="G370" i="29"/>
  <c r="F370" i="29"/>
  <c r="E370" i="29"/>
  <c r="D370" i="29"/>
  <c r="I368" i="29"/>
  <c r="H368" i="29"/>
  <c r="G368" i="29"/>
  <c r="F368" i="29"/>
  <c r="E368" i="29"/>
  <c r="D368" i="29"/>
  <c r="I363" i="29"/>
  <c r="H363" i="29"/>
  <c r="G363" i="29"/>
  <c r="F363" i="29"/>
  <c r="K363" i="29" s="1"/>
  <c r="E363" i="29"/>
  <c r="D363" i="29"/>
  <c r="L362" i="29"/>
  <c r="K362" i="29"/>
  <c r="J362" i="29"/>
  <c r="I361" i="29"/>
  <c r="H361" i="29"/>
  <c r="G361" i="29"/>
  <c r="F361" i="29"/>
  <c r="K361" i="29" s="1"/>
  <c r="E361" i="29"/>
  <c r="D361" i="29"/>
  <c r="L360" i="29"/>
  <c r="K360" i="29"/>
  <c r="J360" i="29"/>
  <c r="I359" i="29"/>
  <c r="H359" i="29"/>
  <c r="G359" i="29"/>
  <c r="F359" i="29"/>
  <c r="K359" i="29" s="1"/>
  <c r="E359" i="29"/>
  <c r="D359" i="29"/>
  <c r="L358" i="29"/>
  <c r="K358" i="29"/>
  <c r="J358" i="29"/>
  <c r="I357" i="29"/>
  <c r="H357" i="29"/>
  <c r="G357" i="29"/>
  <c r="F357" i="29"/>
  <c r="K357" i="29" s="1"/>
  <c r="E357" i="29"/>
  <c r="D357" i="29"/>
  <c r="L356" i="29"/>
  <c r="K356" i="29"/>
  <c r="J356" i="29"/>
  <c r="I355" i="29"/>
  <c r="H355" i="29"/>
  <c r="G355" i="29"/>
  <c r="F355" i="29"/>
  <c r="K355" i="29" s="1"/>
  <c r="E355" i="29"/>
  <c r="D355" i="29"/>
  <c r="L354" i="29"/>
  <c r="K354" i="29"/>
  <c r="J354" i="29"/>
  <c r="I353" i="29"/>
  <c r="H353" i="29"/>
  <c r="G353" i="29"/>
  <c r="F353" i="29"/>
  <c r="K353" i="29" s="1"/>
  <c r="E353" i="29"/>
  <c r="D353" i="29"/>
  <c r="L352" i="29"/>
  <c r="K352" i="29"/>
  <c r="J352" i="29"/>
  <c r="I351" i="29"/>
  <c r="H351" i="29"/>
  <c r="G351" i="29"/>
  <c r="F351" i="29"/>
  <c r="K351" i="29" s="1"/>
  <c r="E351" i="29"/>
  <c r="D351" i="29"/>
  <c r="L350" i="29"/>
  <c r="K350" i="29"/>
  <c r="J350" i="29"/>
  <c r="I349" i="29"/>
  <c r="H349" i="29"/>
  <c r="G349" i="29"/>
  <c r="F349" i="29"/>
  <c r="K349" i="29" s="1"/>
  <c r="E349" i="29"/>
  <c r="D349" i="29"/>
  <c r="L348" i="29"/>
  <c r="K348" i="29"/>
  <c r="J348" i="29"/>
  <c r="I347" i="29"/>
  <c r="H347" i="29"/>
  <c r="G347" i="29"/>
  <c r="F347" i="29"/>
  <c r="K347" i="29" s="1"/>
  <c r="E347" i="29"/>
  <c r="D347" i="29"/>
  <c r="L346" i="29"/>
  <c r="K346" i="29"/>
  <c r="J346" i="29"/>
  <c r="I345" i="29"/>
  <c r="H345" i="29"/>
  <c r="G345" i="29"/>
  <c r="F345" i="29"/>
  <c r="K345" i="29" s="1"/>
  <c r="E345" i="29"/>
  <c r="D345" i="29"/>
  <c r="L344" i="29"/>
  <c r="K344" i="29"/>
  <c r="J344" i="29"/>
  <c r="I343" i="29"/>
  <c r="H343" i="29"/>
  <c r="G343" i="29"/>
  <c r="F343" i="29"/>
  <c r="K343" i="29" s="1"/>
  <c r="E343" i="29"/>
  <c r="D343" i="29"/>
  <c r="L342" i="29"/>
  <c r="K342" i="29"/>
  <c r="J342" i="29"/>
  <c r="I341" i="29"/>
  <c r="H341" i="29"/>
  <c r="G341" i="29"/>
  <c r="F341" i="29"/>
  <c r="K341" i="29" s="1"/>
  <c r="E341" i="29"/>
  <c r="D341" i="29"/>
  <c r="L340" i="29"/>
  <c r="K340" i="29"/>
  <c r="J340" i="29"/>
  <c r="I339" i="29"/>
  <c r="H339" i="29"/>
  <c r="G339" i="29"/>
  <c r="F339" i="29"/>
  <c r="K339" i="29" s="1"/>
  <c r="E339" i="29"/>
  <c r="D339" i="29"/>
  <c r="L338" i="29"/>
  <c r="K338" i="29"/>
  <c r="J338" i="29"/>
  <c r="I337" i="29"/>
  <c r="H337" i="29"/>
  <c r="G337" i="29"/>
  <c r="F337" i="29"/>
  <c r="K337" i="29" s="1"/>
  <c r="E337" i="29"/>
  <c r="D337" i="29"/>
  <c r="L336" i="29"/>
  <c r="K336" i="29"/>
  <c r="J336" i="29"/>
  <c r="I335" i="29"/>
  <c r="H335" i="29"/>
  <c r="G335" i="29"/>
  <c r="F335" i="29"/>
  <c r="K335" i="29" s="1"/>
  <c r="E335" i="29"/>
  <c r="D335" i="29"/>
  <c r="L334" i="29"/>
  <c r="K334" i="29"/>
  <c r="J334" i="29"/>
  <c r="I330" i="29"/>
  <c r="H330" i="29"/>
  <c r="G330" i="29"/>
  <c r="F330" i="29"/>
  <c r="K330" i="29" s="1"/>
  <c r="E330" i="29"/>
  <c r="D330" i="29"/>
  <c r="L329" i="29"/>
  <c r="K329" i="29"/>
  <c r="J329" i="29"/>
  <c r="I328" i="29"/>
  <c r="H328" i="29"/>
  <c r="G328" i="29"/>
  <c r="F328" i="29"/>
  <c r="K328" i="29" s="1"/>
  <c r="E328" i="29"/>
  <c r="D328" i="29"/>
  <c r="L327" i="29"/>
  <c r="K327" i="29"/>
  <c r="J327" i="29"/>
  <c r="I326" i="29"/>
  <c r="H326" i="29"/>
  <c r="G326" i="29"/>
  <c r="F326" i="29"/>
  <c r="K326" i="29" s="1"/>
  <c r="E326" i="29"/>
  <c r="D326" i="29"/>
  <c r="L325" i="29"/>
  <c r="K325" i="29"/>
  <c r="J325" i="29"/>
  <c r="I320" i="29"/>
  <c r="H320" i="29"/>
  <c r="G320" i="29"/>
  <c r="F320" i="29"/>
  <c r="K320" i="29" s="1"/>
  <c r="E320" i="29"/>
  <c r="D320" i="29"/>
  <c r="L319" i="29"/>
  <c r="K319" i="29"/>
  <c r="J319" i="29"/>
  <c r="I318" i="29"/>
  <c r="H318" i="29"/>
  <c r="G318" i="29"/>
  <c r="F318" i="29"/>
  <c r="K318" i="29" s="1"/>
  <c r="E318" i="29"/>
  <c r="D318" i="29"/>
  <c r="L317" i="29"/>
  <c r="K317" i="29"/>
  <c r="J317" i="29"/>
  <c r="I316" i="29"/>
  <c r="H316" i="29"/>
  <c r="G316" i="29"/>
  <c r="F316" i="29"/>
  <c r="K316" i="29" s="1"/>
  <c r="E316" i="29"/>
  <c r="D316" i="29"/>
  <c r="L315" i="29"/>
  <c r="K315" i="29"/>
  <c r="J315" i="29"/>
  <c r="I311" i="29"/>
  <c r="H311" i="29"/>
  <c r="G311" i="29"/>
  <c r="F311" i="29"/>
  <c r="K311" i="29" s="1"/>
  <c r="E311" i="29"/>
  <c r="D311" i="29"/>
  <c r="L310" i="29"/>
  <c r="K310" i="29"/>
  <c r="J310" i="29"/>
  <c r="I305" i="29"/>
  <c r="G305" i="29"/>
  <c r="F305" i="29"/>
  <c r="K305" i="29" s="1"/>
  <c r="E305" i="29"/>
  <c r="D305" i="29"/>
  <c r="L304" i="29"/>
  <c r="K304" i="29"/>
  <c r="J304" i="29"/>
  <c r="I303" i="29"/>
  <c r="G303" i="29"/>
  <c r="F303" i="29"/>
  <c r="K303" i="29" s="1"/>
  <c r="E303" i="29"/>
  <c r="D303" i="29"/>
  <c r="L302" i="29"/>
  <c r="K302" i="29"/>
  <c r="J302" i="29"/>
  <c r="I301" i="29"/>
  <c r="G301" i="29"/>
  <c r="F301" i="29"/>
  <c r="K301" i="29" s="1"/>
  <c r="E301" i="29"/>
  <c r="D301" i="29"/>
  <c r="L300" i="29"/>
  <c r="K300" i="29"/>
  <c r="J300" i="29"/>
  <c r="I299" i="29"/>
  <c r="G299" i="29"/>
  <c r="F299" i="29"/>
  <c r="K299" i="29" s="1"/>
  <c r="E299" i="29"/>
  <c r="D299" i="29"/>
  <c r="L298" i="29"/>
  <c r="K298" i="29"/>
  <c r="J298" i="29"/>
  <c r="I297" i="29"/>
  <c r="G297" i="29"/>
  <c r="F297" i="29"/>
  <c r="K297" i="29" s="1"/>
  <c r="E297" i="29"/>
  <c r="D297" i="29"/>
  <c r="L296" i="29"/>
  <c r="K296" i="29"/>
  <c r="J296" i="29"/>
  <c r="I295" i="29"/>
  <c r="G295" i="29"/>
  <c r="F295" i="29"/>
  <c r="K295" i="29" s="1"/>
  <c r="E295" i="29"/>
  <c r="D295" i="29"/>
  <c r="L294" i="29"/>
  <c r="K294" i="29"/>
  <c r="J294" i="29"/>
  <c r="I289" i="29"/>
  <c r="H289" i="29"/>
  <c r="G289" i="29"/>
  <c r="F289" i="29"/>
  <c r="K289" i="29" s="1"/>
  <c r="E289" i="29"/>
  <c r="D289" i="29"/>
  <c r="L288" i="29"/>
  <c r="K288" i="29"/>
  <c r="J288" i="29"/>
  <c r="I287" i="29"/>
  <c r="H287" i="29"/>
  <c r="G287" i="29"/>
  <c r="F287" i="29"/>
  <c r="K287" i="29" s="1"/>
  <c r="E287" i="29"/>
  <c r="D287" i="29"/>
  <c r="L286" i="29"/>
  <c r="K286" i="29"/>
  <c r="J286" i="29"/>
  <c r="I285" i="29"/>
  <c r="H285" i="29"/>
  <c r="G285" i="29"/>
  <c r="F285" i="29"/>
  <c r="K285" i="29" s="1"/>
  <c r="E285" i="29"/>
  <c r="D285" i="29"/>
  <c r="L284" i="29"/>
  <c r="K284" i="29"/>
  <c r="J284" i="29"/>
  <c r="I279" i="29"/>
  <c r="H279" i="29"/>
  <c r="G279" i="29"/>
  <c r="F279" i="29"/>
  <c r="K279" i="29" s="1"/>
  <c r="E279" i="29"/>
  <c r="D279" i="29"/>
  <c r="L278" i="29"/>
  <c r="K278" i="29"/>
  <c r="J278" i="29"/>
  <c r="I277" i="29"/>
  <c r="H277" i="29"/>
  <c r="G277" i="29"/>
  <c r="F277" i="29"/>
  <c r="K277" i="29" s="1"/>
  <c r="E277" i="29"/>
  <c r="D277" i="29"/>
  <c r="L276" i="29"/>
  <c r="K276" i="29"/>
  <c r="J276" i="29"/>
  <c r="I275" i="29"/>
  <c r="H275" i="29"/>
  <c r="G275" i="29"/>
  <c r="F275" i="29"/>
  <c r="K275" i="29" s="1"/>
  <c r="E275" i="29"/>
  <c r="D275" i="29"/>
  <c r="L274" i="29"/>
  <c r="K274" i="29"/>
  <c r="J274" i="29"/>
  <c r="I269" i="29"/>
  <c r="H269" i="29"/>
  <c r="G269" i="29"/>
  <c r="F269" i="29"/>
  <c r="K269" i="29" s="1"/>
  <c r="E269" i="29"/>
  <c r="D269" i="29"/>
  <c r="L268" i="29"/>
  <c r="K268" i="29"/>
  <c r="J268" i="29"/>
  <c r="I267" i="29"/>
  <c r="H267" i="29"/>
  <c r="G267" i="29"/>
  <c r="F267" i="29"/>
  <c r="K267" i="29" s="1"/>
  <c r="E267" i="29"/>
  <c r="D267" i="29"/>
  <c r="L266" i="29"/>
  <c r="K266" i="29"/>
  <c r="J266" i="29"/>
  <c r="I265" i="29"/>
  <c r="H265" i="29"/>
  <c r="G265" i="29"/>
  <c r="F265" i="29"/>
  <c r="K265" i="29" s="1"/>
  <c r="E265" i="29"/>
  <c r="L264" i="29"/>
  <c r="K264" i="29"/>
  <c r="J264" i="29"/>
  <c r="I259" i="29"/>
  <c r="H259" i="29"/>
  <c r="G259" i="29"/>
  <c r="F259" i="29"/>
  <c r="K259" i="29" s="1"/>
  <c r="E259" i="29"/>
  <c r="D259" i="29"/>
  <c r="L258" i="29"/>
  <c r="K258" i="29"/>
  <c r="J258" i="29"/>
  <c r="I257" i="29"/>
  <c r="H257" i="29"/>
  <c r="G257" i="29"/>
  <c r="F257" i="29"/>
  <c r="K257" i="29" s="1"/>
  <c r="E257" i="29"/>
  <c r="D257" i="29"/>
  <c r="L256" i="29"/>
  <c r="K256" i="29"/>
  <c r="J256" i="29"/>
  <c r="I255" i="29"/>
  <c r="H255" i="29"/>
  <c r="G255" i="29"/>
  <c r="F255" i="29"/>
  <c r="K255" i="29" s="1"/>
  <c r="E255" i="29"/>
  <c r="D255" i="29"/>
  <c r="L254" i="29"/>
  <c r="K254" i="29"/>
  <c r="J254" i="29"/>
  <c r="J248" i="29"/>
  <c r="I248" i="29"/>
  <c r="H248" i="29"/>
  <c r="G248" i="29"/>
  <c r="F248" i="29"/>
  <c r="E248" i="29"/>
  <c r="D248" i="29"/>
  <c r="J246" i="29"/>
  <c r="I246" i="29"/>
  <c r="H246" i="29"/>
  <c r="G246" i="29"/>
  <c r="F246" i="29"/>
  <c r="E246" i="29"/>
  <c r="J244" i="29"/>
  <c r="I244" i="29"/>
  <c r="H244" i="29"/>
  <c r="G244" i="29"/>
  <c r="F244" i="29"/>
  <c r="E244" i="29"/>
  <c r="F239" i="29"/>
  <c r="E239" i="29"/>
  <c r="D239" i="29"/>
  <c r="F237" i="29"/>
  <c r="E237" i="29"/>
  <c r="D237" i="29"/>
  <c r="F229" i="29"/>
  <c r="E229" i="29"/>
  <c r="F227" i="29"/>
  <c r="E227" i="29"/>
  <c r="I220" i="29"/>
  <c r="H220" i="29"/>
  <c r="G220" i="29"/>
  <c r="F220" i="29"/>
  <c r="K220" i="29" s="1"/>
  <c r="E220" i="29"/>
  <c r="D220" i="29"/>
  <c r="L219" i="29"/>
  <c r="K219" i="29"/>
  <c r="J219" i="29"/>
  <c r="I218" i="29"/>
  <c r="H218" i="29"/>
  <c r="G218" i="29"/>
  <c r="F218" i="29"/>
  <c r="K218" i="29" s="1"/>
  <c r="E218" i="29"/>
  <c r="D218" i="29"/>
  <c r="L217" i="29"/>
  <c r="K217" i="29"/>
  <c r="J217" i="29"/>
  <c r="I216" i="29"/>
  <c r="H216" i="29"/>
  <c r="G216" i="29"/>
  <c r="F216" i="29"/>
  <c r="K216" i="29" s="1"/>
  <c r="E216" i="29"/>
  <c r="D216" i="29"/>
  <c r="L215" i="29"/>
  <c r="K215" i="29"/>
  <c r="J215" i="29"/>
  <c r="I211" i="29"/>
  <c r="H211" i="29"/>
  <c r="G211" i="29"/>
  <c r="F211" i="29"/>
  <c r="E211" i="29"/>
  <c r="D211" i="29"/>
  <c r="I209" i="29"/>
  <c r="H209" i="29"/>
  <c r="G209" i="29"/>
  <c r="F209" i="29"/>
  <c r="E209" i="29"/>
  <c r="D209" i="29"/>
  <c r="I207" i="29"/>
  <c r="H207" i="29"/>
  <c r="G207" i="29"/>
  <c r="F207" i="29"/>
  <c r="E207" i="29"/>
  <c r="D207" i="29"/>
  <c r="F197" i="29"/>
  <c r="E197" i="29"/>
  <c r="D197" i="29"/>
  <c r="F195" i="29"/>
  <c r="E195" i="29"/>
  <c r="D195" i="29"/>
  <c r="F193" i="29"/>
  <c r="E193" i="29"/>
  <c r="D193" i="29"/>
  <c r="I187" i="29"/>
  <c r="H187" i="29"/>
  <c r="G187" i="29"/>
  <c r="F187" i="29"/>
  <c r="K187" i="29" s="1"/>
  <c r="E187" i="29"/>
  <c r="D187" i="29"/>
  <c r="L186" i="29"/>
  <c r="K186" i="29"/>
  <c r="J186" i="29"/>
  <c r="I185" i="29"/>
  <c r="H185" i="29"/>
  <c r="G185" i="29"/>
  <c r="F185" i="29"/>
  <c r="K185" i="29" s="1"/>
  <c r="E185" i="29"/>
  <c r="D185" i="29"/>
  <c r="L184" i="29"/>
  <c r="K184" i="29"/>
  <c r="J184" i="29"/>
  <c r="I183" i="29"/>
  <c r="H183" i="29"/>
  <c r="G183" i="29"/>
  <c r="F183" i="29"/>
  <c r="K183" i="29" s="1"/>
  <c r="E183" i="29"/>
  <c r="D183" i="29"/>
  <c r="L182" i="29"/>
  <c r="K182" i="29"/>
  <c r="J182" i="29"/>
  <c r="F178" i="29"/>
  <c r="E178" i="29"/>
  <c r="D178" i="29"/>
  <c r="F173" i="29"/>
  <c r="E173" i="29"/>
  <c r="D173" i="29"/>
  <c r="F168" i="29"/>
  <c r="E168" i="29"/>
  <c r="D168" i="29"/>
  <c r="I163" i="29"/>
  <c r="H163" i="29"/>
  <c r="G163" i="29"/>
  <c r="F163" i="29"/>
  <c r="K163" i="29" s="1"/>
  <c r="E163" i="29"/>
  <c r="D163" i="29"/>
  <c r="L162" i="29"/>
  <c r="K162" i="29"/>
  <c r="J162" i="29"/>
  <c r="I161" i="29"/>
  <c r="H161" i="29"/>
  <c r="G161" i="29"/>
  <c r="F161" i="29"/>
  <c r="K161" i="29" s="1"/>
  <c r="E161" i="29"/>
  <c r="D161" i="29"/>
  <c r="L160" i="29"/>
  <c r="K160" i="29"/>
  <c r="J160" i="29"/>
  <c r="I159" i="29"/>
  <c r="H159" i="29"/>
  <c r="G159" i="29"/>
  <c r="F159" i="29"/>
  <c r="K159" i="29" s="1"/>
  <c r="E159" i="29"/>
  <c r="D159" i="29"/>
  <c r="L158" i="29"/>
  <c r="K158" i="29"/>
  <c r="J158" i="29"/>
  <c r="H154" i="29"/>
  <c r="G154" i="29"/>
  <c r="F154" i="29"/>
  <c r="E154" i="29"/>
  <c r="D154" i="29"/>
  <c r="H152" i="29"/>
  <c r="G152" i="29"/>
  <c r="F152" i="29"/>
  <c r="E152" i="29"/>
  <c r="D152" i="29"/>
  <c r="H150" i="29"/>
  <c r="G150" i="29"/>
  <c r="F150" i="29"/>
  <c r="E150" i="29"/>
  <c r="D150" i="29"/>
  <c r="F135" i="29"/>
  <c r="E135" i="29"/>
  <c r="D135" i="29"/>
  <c r="F130" i="29"/>
  <c r="E130" i="29"/>
  <c r="D130" i="29"/>
  <c r="F128" i="29"/>
  <c r="E128" i="29"/>
  <c r="D128" i="29"/>
  <c r="F126" i="29"/>
  <c r="E126" i="29"/>
  <c r="D126" i="29"/>
  <c r="I110" i="29"/>
  <c r="H110" i="29"/>
  <c r="G110" i="29"/>
  <c r="F110" i="29"/>
  <c r="K110" i="29" s="1"/>
  <c r="E110" i="29"/>
  <c r="D110" i="29"/>
  <c r="L109" i="29"/>
  <c r="K109" i="29"/>
  <c r="J109" i="29"/>
  <c r="I108" i="29"/>
  <c r="H108" i="29"/>
  <c r="G108" i="29"/>
  <c r="F108" i="29"/>
  <c r="K108" i="29" s="1"/>
  <c r="E108" i="29"/>
  <c r="D108" i="29"/>
  <c r="L107" i="29"/>
  <c r="K107" i="29"/>
  <c r="J107" i="29"/>
  <c r="I106" i="29"/>
  <c r="H106" i="29"/>
  <c r="G106" i="29"/>
  <c r="F106" i="29"/>
  <c r="K106" i="29" s="1"/>
  <c r="E106" i="29"/>
  <c r="D106" i="29"/>
  <c r="L105" i="29"/>
  <c r="K105" i="29"/>
  <c r="J105" i="29"/>
  <c r="I104" i="29"/>
  <c r="H104" i="29"/>
  <c r="G104" i="29"/>
  <c r="F104" i="29"/>
  <c r="K104" i="29" s="1"/>
  <c r="E104" i="29"/>
  <c r="D104" i="29"/>
  <c r="L103" i="29"/>
  <c r="K103" i="29"/>
  <c r="J103" i="29"/>
  <c r="I102" i="29"/>
  <c r="H102" i="29"/>
  <c r="G102" i="29"/>
  <c r="F102" i="29"/>
  <c r="K102" i="29" s="1"/>
  <c r="E102" i="29"/>
  <c r="D102" i="29"/>
  <c r="L101" i="29"/>
  <c r="K101" i="29"/>
  <c r="J101" i="29"/>
  <c r="I100" i="29"/>
  <c r="H100" i="29"/>
  <c r="G100" i="29"/>
  <c r="F100" i="29"/>
  <c r="K100" i="29" s="1"/>
  <c r="E100" i="29"/>
  <c r="D100" i="29"/>
  <c r="L99" i="29"/>
  <c r="K99" i="29"/>
  <c r="J99" i="29"/>
  <c r="I77" i="29"/>
  <c r="H77" i="29"/>
  <c r="G77" i="29"/>
  <c r="F77" i="29"/>
  <c r="K77" i="29" s="1"/>
  <c r="E77" i="29"/>
  <c r="L76" i="29"/>
  <c r="K76" i="29"/>
  <c r="J76" i="29"/>
  <c r="H85" i="29" s="1"/>
  <c r="I75" i="29"/>
  <c r="H75" i="29"/>
  <c r="G75" i="29"/>
  <c r="F75" i="29"/>
  <c r="K75" i="29" s="1"/>
  <c r="E75" i="29"/>
  <c r="L74" i="29"/>
  <c r="K74" i="29"/>
  <c r="J74" i="29"/>
  <c r="G83" i="29" s="1"/>
  <c r="I73" i="29"/>
  <c r="H73" i="29"/>
  <c r="G73" i="29"/>
  <c r="F73" i="29"/>
  <c r="K73" i="29" s="1"/>
  <c r="E73" i="29"/>
  <c r="L72" i="29"/>
  <c r="K72" i="29"/>
  <c r="J72" i="29"/>
  <c r="H81" i="29" s="1"/>
  <c r="F67" i="29"/>
  <c r="E67" i="29"/>
  <c r="F65" i="29"/>
  <c r="E65" i="29"/>
  <c r="F63" i="29"/>
  <c r="E63" i="29"/>
  <c r="I58" i="29"/>
  <c r="H58" i="29"/>
  <c r="G58" i="29"/>
  <c r="K58" i="29"/>
  <c r="D58" i="29"/>
  <c r="L57" i="29"/>
  <c r="K57" i="29"/>
  <c r="J57" i="29"/>
  <c r="I56" i="29"/>
  <c r="H56" i="29"/>
  <c r="G56" i="29"/>
  <c r="F56" i="29"/>
  <c r="K56" i="29" s="1"/>
  <c r="E56" i="29"/>
  <c r="D56" i="29"/>
  <c r="L55" i="29"/>
  <c r="K55" i="29"/>
  <c r="J55" i="29"/>
  <c r="F51" i="29"/>
  <c r="E51" i="29"/>
  <c r="F49" i="29"/>
  <c r="E49" i="29"/>
  <c r="F47" i="29"/>
  <c r="E47" i="29"/>
  <c r="I41" i="29"/>
  <c r="H41" i="29"/>
  <c r="G41" i="29"/>
  <c r="F41" i="29"/>
  <c r="K41" i="29" s="1"/>
  <c r="E41" i="29"/>
  <c r="L40" i="29"/>
  <c r="K40" i="29"/>
  <c r="J40" i="29"/>
  <c r="I39" i="29"/>
  <c r="H39" i="29"/>
  <c r="G39" i="29"/>
  <c r="F39" i="29"/>
  <c r="K39" i="29" s="1"/>
  <c r="E39" i="29"/>
  <c r="L38" i="29"/>
  <c r="K38" i="29"/>
  <c r="J38" i="29"/>
  <c r="I37" i="29"/>
  <c r="H37" i="29"/>
  <c r="G37" i="29"/>
  <c r="F37" i="29"/>
  <c r="K37" i="29" s="1"/>
  <c r="E37" i="29"/>
  <c r="L36" i="29"/>
  <c r="K36" i="29"/>
  <c r="J36" i="29"/>
  <c r="H32" i="29"/>
  <c r="G32" i="29"/>
  <c r="F32" i="29"/>
  <c r="E32" i="29"/>
  <c r="J31" i="29"/>
  <c r="I31" i="29"/>
  <c r="H30" i="29"/>
  <c r="G30" i="29"/>
  <c r="F30" i="29"/>
  <c r="E30" i="29"/>
  <c r="J29" i="29"/>
  <c r="I29" i="29"/>
  <c r="H28" i="29"/>
  <c r="G28" i="29"/>
  <c r="F28" i="29"/>
  <c r="E28" i="29"/>
  <c r="J27" i="29"/>
  <c r="I27" i="29"/>
  <c r="H23" i="29"/>
  <c r="G23" i="29"/>
  <c r="F23" i="29"/>
  <c r="E23" i="29"/>
  <c r="I18" i="29"/>
  <c r="H18" i="29"/>
  <c r="G18" i="29"/>
  <c r="F18" i="29"/>
  <c r="K18" i="29" s="1"/>
  <c r="E18" i="29"/>
  <c r="L17" i="29"/>
  <c r="K17" i="29"/>
  <c r="J17" i="29"/>
  <c r="I16" i="29"/>
  <c r="H16" i="29"/>
  <c r="G16" i="29"/>
  <c r="F16" i="29"/>
  <c r="K16" i="29" s="1"/>
  <c r="E16" i="29"/>
  <c r="L15" i="29"/>
  <c r="K15" i="29"/>
  <c r="J15" i="29"/>
  <c r="I14" i="29"/>
  <c r="H14" i="29"/>
  <c r="G14" i="29"/>
  <c r="F14" i="29"/>
  <c r="K14" i="29" s="1"/>
  <c r="E14" i="29"/>
  <c r="L13" i="29"/>
  <c r="K13" i="29"/>
  <c r="J13" i="29"/>
  <c r="F9" i="29"/>
  <c r="E9" i="29"/>
  <c r="F7" i="29"/>
  <c r="E7" i="29"/>
  <c r="F5" i="29"/>
  <c r="E5" i="29"/>
  <c r="L484" i="29" l="1"/>
  <c r="L414" i="29"/>
  <c r="L416" i="29"/>
  <c r="L418" i="29"/>
  <c r="J484" i="29"/>
  <c r="J416" i="29"/>
  <c r="J418" i="29"/>
  <c r="I90" i="29"/>
  <c r="E90" i="29"/>
  <c r="D90" i="29"/>
  <c r="I92" i="29"/>
  <c r="D92" i="29"/>
  <c r="E92" i="29"/>
  <c r="I94" i="29"/>
  <c r="E94" i="29"/>
  <c r="D94" i="29"/>
  <c r="L58" i="29"/>
  <c r="J108" i="29"/>
  <c r="J161" i="29"/>
  <c r="L161" i="29"/>
  <c r="L183" i="29"/>
  <c r="L216" i="29"/>
  <c r="L220" i="29"/>
  <c r="J265" i="29"/>
  <c r="L265" i="29"/>
  <c r="J277" i="29"/>
  <c r="L277" i="29"/>
  <c r="J289" i="29"/>
  <c r="L289" i="29"/>
  <c r="J301" i="29"/>
  <c r="L301" i="29"/>
  <c r="J316" i="29"/>
  <c r="L316" i="29"/>
  <c r="J328" i="29"/>
  <c r="L328" i="29"/>
  <c r="J339" i="29"/>
  <c r="L339" i="29"/>
  <c r="J347" i="29"/>
  <c r="L347" i="29"/>
  <c r="J355" i="29"/>
  <c r="L355" i="29"/>
  <c r="J363" i="29"/>
  <c r="L363" i="29"/>
  <c r="J423" i="29"/>
  <c r="L423" i="29"/>
  <c r="J438" i="29"/>
  <c r="L438" i="29"/>
  <c r="J449" i="29"/>
  <c r="L458" i="29"/>
  <c r="L465" i="29"/>
  <c r="L469" i="29"/>
  <c r="L476" i="29"/>
  <c r="L102" i="29"/>
  <c r="G85" i="29"/>
  <c r="F94" i="29"/>
  <c r="J14" i="29"/>
  <c r="L14" i="29"/>
  <c r="J18" i="29"/>
  <c r="L18" i="29"/>
  <c r="J30" i="29"/>
  <c r="J39" i="29"/>
  <c r="L39" i="29"/>
  <c r="L56" i="29"/>
  <c r="J73" i="29"/>
  <c r="L73" i="29"/>
  <c r="J77" i="29"/>
  <c r="L77" i="29"/>
  <c r="E81" i="29"/>
  <c r="F90" i="29"/>
  <c r="L100" i="29"/>
  <c r="L104" i="29"/>
  <c r="J110" i="29"/>
  <c r="J187" i="29"/>
  <c r="L187" i="29"/>
  <c r="L218" i="29"/>
  <c r="J255" i="29"/>
  <c r="L255" i="29"/>
  <c r="L257" i="29"/>
  <c r="J267" i="29"/>
  <c r="L267" i="29"/>
  <c r="L269" i="29"/>
  <c r="J279" i="29"/>
  <c r="L279" i="29"/>
  <c r="L285" i="29"/>
  <c r="J295" i="29"/>
  <c r="L295" i="29"/>
  <c r="L297" i="29"/>
  <c r="J303" i="29"/>
  <c r="L303" i="29"/>
  <c r="L305" i="29"/>
  <c r="J318" i="29"/>
  <c r="L318" i="29"/>
  <c r="L320" i="29"/>
  <c r="J330" i="29"/>
  <c r="L330" i="29"/>
  <c r="L335" i="29"/>
  <c r="J341" i="29"/>
  <c r="L341" i="29"/>
  <c r="L343" i="29"/>
  <c r="J349" i="29"/>
  <c r="L349" i="29"/>
  <c r="L351" i="29"/>
  <c r="J357" i="29"/>
  <c r="L357" i="29"/>
  <c r="L359" i="29"/>
  <c r="J425" i="29"/>
  <c r="L425" i="29"/>
  <c r="L427" i="29"/>
  <c r="J440" i="29"/>
  <c r="L440" i="29"/>
  <c r="L442" i="29"/>
  <c r="I451" i="29"/>
  <c r="L456" i="29"/>
  <c r="L460" i="29"/>
  <c r="L467" i="29"/>
  <c r="L474" i="29"/>
  <c r="L478" i="29"/>
  <c r="J486" i="29"/>
  <c r="L486" i="29"/>
  <c r="L488" i="29"/>
  <c r="D83" i="29"/>
  <c r="H83" i="29"/>
  <c r="H92" i="29"/>
  <c r="J16" i="29"/>
  <c r="L16" i="29"/>
  <c r="I28" i="29"/>
  <c r="J28" i="29"/>
  <c r="I30" i="29"/>
  <c r="I32" i="29"/>
  <c r="J32" i="29"/>
  <c r="J37" i="29"/>
  <c r="L37" i="29"/>
  <c r="J41" i="29"/>
  <c r="L41" i="29"/>
  <c r="J56" i="29"/>
  <c r="J58" i="29"/>
  <c r="J75" i="29"/>
  <c r="L75" i="29"/>
  <c r="G81" i="29"/>
  <c r="F83" i="29"/>
  <c r="E85" i="29"/>
  <c r="H90" i="29"/>
  <c r="F92" i="29"/>
  <c r="H94" i="29"/>
  <c r="J100" i="29"/>
  <c r="J102" i="29"/>
  <c r="J104" i="29"/>
  <c r="J106" i="29"/>
  <c r="L106" i="29"/>
  <c r="L108" i="29"/>
  <c r="L110" i="29"/>
  <c r="J159" i="29"/>
  <c r="L159" i="29"/>
  <c r="J163" i="29"/>
  <c r="J183" i="29"/>
  <c r="J185" i="29"/>
  <c r="L185" i="29"/>
  <c r="J257" i="29"/>
  <c r="J259" i="29"/>
  <c r="L259" i="29"/>
  <c r="J269" i="29"/>
  <c r="J275" i="29"/>
  <c r="L275" i="29"/>
  <c r="J285" i="29"/>
  <c r="J287" i="29"/>
  <c r="L287" i="29"/>
  <c r="J297" i="29"/>
  <c r="J299" i="29"/>
  <c r="L299" i="29"/>
  <c r="J305" i="29"/>
  <c r="J311" i="29"/>
  <c r="L311" i="29"/>
  <c r="J320" i="29"/>
  <c r="J326" i="29"/>
  <c r="L326" i="29"/>
  <c r="J335" i="29"/>
  <c r="J337" i="29"/>
  <c r="L337" i="29"/>
  <c r="J343" i="29"/>
  <c r="J345" i="29"/>
  <c r="L345" i="29"/>
  <c r="J351" i="29"/>
  <c r="J353" i="29"/>
  <c r="L353" i="29"/>
  <c r="J359" i="29"/>
  <c r="J361" i="29"/>
  <c r="L361" i="29"/>
  <c r="J427" i="29"/>
  <c r="J432" i="29"/>
  <c r="L432" i="29"/>
  <c r="J442" i="29"/>
  <c r="I447" i="29"/>
  <c r="I449" i="29"/>
  <c r="J456" i="29"/>
  <c r="J458" i="29"/>
  <c r="J460" i="29"/>
  <c r="J465" i="29"/>
  <c r="J467" i="29"/>
  <c r="J469" i="29"/>
  <c r="J474" i="29"/>
  <c r="J476" i="29"/>
  <c r="J478" i="29"/>
  <c r="J488" i="29"/>
  <c r="D81" i="29"/>
  <c r="F81" i="29"/>
  <c r="E83" i="29"/>
  <c r="D85" i="29"/>
  <c r="F85" i="29"/>
  <c r="G90" i="29"/>
  <c r="G92" i="29"/>
  <c r="G94" i="29"/>
  <c r="L163" i="29"/>
  <c r="J216" i="29"/>
  <c r="J218" i="29"/>
  <c r="J220" i="29"/>
  <c r="J447" i="29"/>
  <c r="J451" i="29"/>
</calcChain>
</file>

<file path=xl/sharedStrings.xml><?xml version="1.0" encoding="utf-8"?>
<sst xmlns="http://schemas.openxmlformats.org/spreadsheetml/2006/main" count="972" uniqueCount="375">
  <si>
    <t>問５</t>
    <rPh sb="0" eb="1">
      <t>トイ</t>
    </rPh>
    <phoneticPr fontId="1"/>
  </si>
  <si>
    <t>問９</t>
    <rPh sb="0" eb="1">
      <t>トイ</t>
    </rPh>
    <phoneticPr fontId="1"/>
  </si>
  <si>
    <t>1+2</t>
    <phoneticPr fontId="1"/>
  </si>
  <si>
    <t>4+5</t>
    <phoneticPr fontId="1"/>
  </si>
  <si>
    <t>どちらかといえばそう思う</t>
    <rPh sb="10" eb="11">
      <t>オモ</t>
    </rPh>
    <phoneticPr fontId="2"/>
  </si>
  <si>
    <t>どちらかといえばそう思わない</t>
    <rPh sb="10" eb="11">
      <t>オモ</t>
    </rPh>
    <phoneticPr fontId="2"/>
  </si>
  <si>
    <t>そう思う</t>
    <rPh sb="2" eb="3">
      <t>オモ</t>
    </rPh>
    <phoneticPr fontId="2"/>
  </si>
  <si>
    <t>無 回 答</t>
    <rPh sb="0" eb="1">
      <t>ナ</t>
    </rPh>
    <rPh sb="2" eb="3">
      <t>カイ</t>
    </rPh>
    <rPh sb="4" eb="5">
      <t>コタエ</t>
    </rPh>
    <phoneticPr fontId="2"/>
  </si>
  <si>
    <t>思わない</t>
    <rPh sb="0" eb="1">
      <t>オモ</t>
    </rPh>
    <phoneticPr fontId="2"/>
  </si>
  <si>
    <t>無回答</t>
    <rPh sb="0" eb="1">
      <t>ナ</t>
    </rPh>
    <rPh sb="1" eb="2">
      <t>カイ</t>
    </rPh>
    <rPh sb="2" eb="3">
      <t>コタエ</t>
    </rPh>
    <phoneticPr fontId="2"/>
  </si>
  <si>
    <t>思う</t>
    <rPh sb="0" eb="1">
      <t>オモ</t>
    </rPh>
    <phoneticPr fontId="2"/>
  </si>
  <si>
    <t>どちらともいえない</t>
    <phoneticPr fontId="2"/>
  </si>
  <si>
    <t>している</t>
    <phoneticPr fontId="2"/>
  </si>
  <si>
    <t>していない</t>
    <phoneticPr fontId="2"/>
  </si>
  <si>
    <t>3+4</t>
    <phoneticPr fontId="1"/>
  </si>
  <si>
    <t>感じている</t>
    <rPh sb="0" eb="1">
      <t>カン</t>
    </rPh>
    <phoneticPr fontId="2"/>
  </si>
  <si>
    <t>満足</t>
    <rPh sb="0" eb="1">
      <t>マン</t>
    </rPh>
    <rPh sb="1" eb="2">
      <t>アシ</t>
    </rPh>
    <phoneticPr fontId="2"/>
  </si>
  <si>
    <t>不満</t>
    <rPh sb="0" eb="1">
      <t>フ</t>
    </rPh>
    <rPh sb="1" eb="2">
      <t>マン</t>
    </rPh>
    <phoneticPr fontId="2"/>
  </si>
  <si>
    <t>ふつう</t>
    <phoneticPr fontId="2"/>
  </si>
  <si>
    <t>住みよいと思う</t>
    <rPh sb="0" eb="1">
      <t>ス</t>
    </rPh>
    <rPh sb="5" eb="6">
      <t>オモ</t>
    </rPh>
    <phoneticPr fontId="2"/>
  </si>
  <si>
    <t>住みにくいと思う</t>
    <rPh sb="0" eb="1">
      <t>ス</t>
    </rPh>
    <rPh sb="6" eb="7">
      <t>オモ</t>
    </rPh>
    <phoneticPr fontId="2"/>
  </si>
  <si>
    <t>同感する</t>
    <rPh sb="0" eb="2">
      <t>ドウカン</t>
    </rPh>
    <phoneticPr fontId="2"/>
  </si>
  <si>
    <t>同感しない</t>
    <rPh sb="0" eb="1">
      <t>ドウ</t>
    </rPh>
    <rPh sb="1" eb="2">
      <t>カン</t>
    </rPh>
    <phoneticPr fontId="2"/>
  </si>
  <si>
    <t>回答者数</t>
    <rPh sb="0" eb="2">
      <t>カイトウ</t>
    </rPh>
    <rPh sb="2" eb="3">
      <t>シャ</t>
    </rPh>
    <rPh sb="3" eb="4">
      <t>スウ</t>
    </rPh>
    <phoneticPr fontId="1"/>
  </si>
  <si>
    <t>問４９</t>
    <rPh sb="0" eb="1">
      <t>トイ</t>
    </rPh>
    <phoneticPr fontId="1"/>
  </si>
  <si>
    <t>16回以上</t>
    <rPh sb="2" eb="3">
      <t>カイ</t>
    </rPh>
    <rPh sb="3" eb="5">
      <t>イジョウ</t>
    </rPh>
    <phoneticPr fontId="1"/>
  </si>
  <si>
    <t>11～15回</t>
    <rPh sb="5" eb="6">
      <t>カイ</t>
    </rPh>
    <phoneticPr fontId="1"/>
  </si>
  <si>
    <t>6～10回</t>
    <rPh sb="4" eb="5">
      <t>カイ</t>
    </rPh>
    <phoneticPr fontId="1"/>
  </si>
  <si>
    <t>0回</t>
    <rPh sb="1" eb="2">
      <t>カイ</t>
    </rPh>
    <phoneticPr fontId="1"/>
  </si>
  <si>
    <t>1～5回</t>
    <rPh sb="3" eb="4">
      <t>カイ</t>
    </rPh>
    <phoneticPr fontId="1"/>
  </si>
  <si>
    <t>路線バス</t>
    <rPh sb="0" eb="2">
      <t>ロセン</t>
    </rPh>
    <phoneticPr fontId="1"/>
  </si>
  <si>
    <t>電車</t>
    <rPh sb="0" eb="2">
      <t>デンシャ</t>
    </rPh>
    <phoneticPr fontId="1"/>
  </si>
  <si>
    <t>自動車
(送迎含む)</t>
    <rPh sb="0" eb="3">
      <t>ジドウシャ</t>
    </rPh>
    <rPh sb="5" eb="7">
      <t>ソウゲイ</t>
    </rPh>
    <rPh sb="7" eb="8">
      <t>フク</t>
    </rPh>
    <phoneticPr fontId="1"/>
  </si>
  <si>
    <t>自転車</t>
    <rPh sb="0" eb="3">
      <t>ジテンシャ</t>
    </rPh>
    <phoneticPr fontId="1"/>
  </si>
  <si>
    <t>徒歩</t>
    <rPh sb="0" eb="2">
      <t>トホ</t>
    </rPh>
    <phoneticPr fontId="1"/>
  </si>
  <si>
    <t>その他</t>
    <phoneticPr fontId="1"/>
  </si>
  <si>
    <t>子どもの教育環境が整っている</t>
    <phoneticPr fontId="1"/>
  </si>
  <si>
    <t>医療施設が整っている</t>
    <phoneticPr fontId="1"/>
  </si>
  <si>
    <t>芸術性・文化性が高い</t>
    <phoneticPr fontId="1"/>
  </si>
  <si>
    <t>文化・スポーツ施設が充実している</t>
    <phoneticPr fontId="1"/>
  </si>
  <si>
    <t>観光資源・特産物が豊富である</t>
    <phoneticPr fontId="1"/>
  </si>
  <si>
    <t>商業施設が多く、買い物に便利である</t>
    <phoneticPr fontId="1"/>
  </si>
  <si>
    <t>騒音・悪臭などの環境保全やごみの収集など生活環境が整っている</t>
    <phoneticPr fontId="1"/>
  </si>
  <si>
    <t>交通事故や犯罪が少ない</t>
    <phoneticPr fontId="1"/>
  </si>
  <si>
    <t>道路や上下水道、居住環境などの基盤整備が整っている</t>
    <phoneticPr fontId="1"/>
  </si>
  <si>
    <t>人情が厚く、近所づきあいがある</t>
    <phoneticPr fontId="1"/>
  </si>
  <si>
    <t>特にない</t>
    <phoneticPr fontId="1"/>
  </si>
  <si>
    <t>子どもの教育環境が不十分である</t>
    <phoneticPr fontId="1"/>
  </si>
  <si>
    <t>福祉施設、福祉サービスが充実していない</t>
    <phoneticPr fontId="1"/>
  </si>
  <si>
    <t>芸術性・文化性が低い</t>
    <phoneticPr fontId="1"/>
  </si>
  <si>
    <t>観光資源・特産物が十分生かされていない</t>
    <phoneticPr fontId="1"/>
  </si>
  <si>
    <t>商業施設が少なく、買い物に不便である</t>
    <phoneticPr fontId="1"/>
  </si>
  <si>
    <t>働く場が少ない</t>
    <phoneticPr fontId="1"/>
  </si>
  <si>
    <t>道路や上下水道、居住環境などの基盤整備が不十分である</t>
    <phoneticPr fontId="1"/>
  </si>
  <si>
    <t>まちづくりやボランティア活動などの住民の自主的な活動が活発でない</t>
    <phoneticPr fontId="1"/>
  </si>
  <si>
    <t>問５０</t>
    <rPh sb="0" eb="1">
      <t>トイ</t>
    </rPh>
    <phoneticPr fontId="1"/>
  </si>
  <si>
    <t>上段：回答数
下段：回答比率</t>
    <phoneticPr fontId="8"/>
  </si>
  <si>
    <t>年度</t>
    <rPh sb="0" eb="1">
      <t>ネン</t>
    </rPh>
    <rPh sb="1" eb="2">
      <t>ド</t>
    </rPh>
    <phoneticPr fontId="8"/>
  </si>
  <si>
    <t>子育てに対する支援が充実している</t>
    <phoneticPr fontId="1"/>
  </si>
  <si>
    <t>福祉施設、福祉サービスが充実している</t>
    <phoneticPr fontId="1"/>
  </si>
  <si>
    <t>豊かな自然、みどりに恵まれている</t>
    <phoneticPr fontId="1"/>
  </si>
  <si>
    <t>子育てに対する支援が不十分である</t>
    <phoneticPr fontId="1"/>
  </si>
  <si>
    <t>夜間、休日などの救急医療体制が不十分である</t>
    <phoneticPr fontId="1"/>
  </si>
  <si>
    <t>文化・スポーツ施設が充実していない</t>
    <phoneticPr fontId="1"/>
  </si>
  <si>
    <t>交通事故や犯罪が多い</t>
    <phoneticPr fontId="1"/>
  </si>
  <si>
    <t>人情が薄く、近所づきあいがあまりない</t>
    <phoneticPr fontId="1"/>
  </si>
  <si>
    <t>タクシー</t>
    <phoneticPr fontId="1"/>
  </si>
  <si>
    <t>まちづくりやボランティア活動などの住民の自主的な活動が活発である</t>
    <phoneticPr fontId="1"/>
  </si>
  <si>
    <t>どちらかといえば重要だと思う</t>
    <rPh sb="8" eb="10">
      <t>ジュウヨウ</t>
    </rPh>
    <rPh sb="12" eb="13">
      <t>オモ</t>
    </rPh>
    <phoneticPr fontId="1"/>
  </si>
  <si>
    <t>どちらともいえない</t>
    <phoneticPr fontId="1"/>
  </si>
  <si>
    <t>どちらかといえば重要でない</t>
    <rPh sb="8" eb="10">
      <t>ジュウヨウ</t>
    </rPh>
    <phoneticPr fontId="1"/>
  </si>
  <si>
    <t>重要でない</t>
    <rPh sb="0" eb="2">
      <t>ジュウヨウ</t>
    </rPh>
    <phoneticPr fontId="1"/>
  </si>
  <si>
    <t>住みにくいと思う理由をお答えください（３つまで）</t>
    <phoneticPr fontId="2"/>
  </si>
  <si>
    <t>重要</t>
    <rPh sb="0" eb="2">
      <t>ジュウヨウ</t>
    </rPh>
    <phoneticPr fontId="2"/>
  </si>
  <si>
    <t>重要でない</t>
    <rPh sb="0" eb="2">
      <t>ジュウヨウ</t>
    </rPh>
    <phoneticPr fontId="2"/>
  </si>
  <si>
    <t>弘前市は住みよいまちだと思いますか（単一回答）</t>
    <phoneticPr fontId="1"/>
  </si>
  <si>
    <t>問１</t>
    <rPh sb="0" eb="1">
      <t>ト</t>
    </rPh>
    <phoneticPr fontId="1"/>
  </si>
  <si>
    <t>１　学び</t>
    <rPh sb="2" eb="3">
      <t>マナ</t>
    </rPh>
    <phoneticPr fontId="8"/>
  </si>
  <si>
    <t>２　文化・スポーツ</t>
    <rPh sb="2" eb="4">
      <t>ブンカ</t>
    </rPh>
    <phoneticPr fontId="8"/>
  </si>
  <si>
    <t>問７</t>
    <rPh sb="0" eb="1">
      <t>トイ</t>
    </rPh>
    <phoneticPr fontId="1"/>
  </si>
  <si>
    <t>３　子育て</t>
    <rPh sb="2" eb="4">
      <t>コソダ</t>
    </rPh>
    <phoneticPr fontId="8"/>
  </si>
  <si>
    <t>４　健康・医療</t>
    <rPh sb="2" eb="4">
      <t>ケンコウ</t>
    </rPh>
    <rPh sb="5" eb="7">
      <t>イリョウ</t>
    </rPh>
    <phoneticPr fontId="8"/>
  </si>
  <si>
    <t>５　福祉</t>
    <rPh sb="2" eb="4">
      <t>フクシ</t>
    </rPh>
    <phoneticPr fontId="8"/>
  </si>
  <si>
    <t>参加して
いない</t>
    <rPh sb="0" eb="2">
      <t>サンカ</t>
    </rPh>
    <phoneticPr fontId="2"/>
  </si>
  <si>
    <t>必要性は感じない</t>
    <rPh sb="0" eb="3">
      <t>ヒツヨウセイ</t>
    </rPh>
    <rPh sb="4" eb="5">
      <t>カン</t>
    </rPh>
    <phoneticPr fontId="1"/>
  </si>
  <si>
    <t>必要性は感じるが、何をすればよいのかわからない</t>
    <rPh sb="0" eb="3">
      <t>ヒツヨウセイ</t>
    </rPh>
    <rPh sb="4" eb="5">
      <t>カン</t>
    </rPh>
    <rPh sb="9" eb="10">
      <t>ナニ</t>
    </rPh>
    <phoneticPr fontId="1"/>
  </si>
  <si>
    <t>市が実施している介護予防事業について知らない</t>
    <rPh sb="0" eb="1">
      <t>シ</t>
    </rPh>
    <rPh sb="2" eb="4">
      <t>ジッシ</t>
    </rPh>
    <rPh sb="8" eb="10">
      <t>カイゴ</t>
    </rPh>
    <rPh sb="10" eb="12">
      <t>ヨボウ</t>
    </rPh>
    <rPh sb="12" eb="14">
      <t>ジギョウ</t>
    </rPh>
    <rPh sb="18" eb="19">
      <t>シ</t>
    </rPh>
    <phoneticPr fontId="1"/>
  </si>
  <si>
    <t>参加する時間がない</t>
    <rPh sb="0" eb="2">
      <t>サンカ</t>
    </rPh>
    <rPh sb="4" eb="6">
      <t>ジカン</t>
    </rPh>
    <phoneticPr fontId="1"/>
  </si>
  <si>
    <t>参加するための交通手段がない</t>
    <rPh sb="0" eb="2">
      <t>サンカ</t>
    </rPh>
    <rPh sb="7" eb="9">
      <t>コウツウ</t>
    </rPh>
    <rPh sb="9" eb="11">
      <t>シュダン</t>
    </rPh>
    <phoneticPr fontId="1"/>
  </si>
  <si>
    <t>参加するのがおっくうである</t>
    <rPh sb="0" eb="2">
      <t>サンカ</t>
    </rPh>
    <phoneticPr fontId="1"/>
  </si>
  <si>
    <t>６　雇用</t>
    <rPh sb="2" eb="4">
      <t>コヨウ</t>
    </rPh>
    <phoneticPr fontId="8"/>
  </si>
  <si>
    <t>よく参加（活用）する</t>
    <rPh sb="2" eb="4">
      <t>サンカ</t>
    </rPh>
    <rPh sb="5" eb="7">
      <t>カツヨウ</t>
    </rPh>
    <phoneticPr fontId="1"/>
  </si>
  <si>
    <t>ときどき参加（活用）する</t>
    <rPh sb="4" eb="6">
      <t>サンカ</t>
    </rPh>
    <rPh sb="7" eb="9">
      <t>カツヨウ</t>
    </rPh>
    <phoneticPr fontId="1"/>
  </si>
  <si>
    <t>ほとんど参加（活用）しない</t>
    <rPh sb="4" eb="6">
      <t>サンカ</t>
    </rPh>
    <rPh sb="7" eb="9">
      <t>カツヨウ</t>
    </rPh>
    <phoneticPr fontId="1"/>
  </si>
  <si>
    <t>参加（活用）しない</t>
    <rPh sb="0" eb="2">
      <t>サンカ</t>
    </rPh>
    <rPh sb="3" eb="5">
      <t>カツヨウ</t>
    </rPh>
    <phoneticPr fontId="1"/>
  </si>
  <si>
    <t>参加（活用）する</t>
    <rPh sb="0" eb="2">
      <t>サンカ</t>
    </rPh>
    <rPh sb="3" eb="5">
      <t>カツヨウ</t>
    </rPh>
    <phoneticPr fontId="2"/>
  </si>
  <si>
    <t>参加（活用）しない</t>
    <rPh sb="0" eb="2">
      <t>サンカ</t>
    </rPh>
    <rPh sb="3" eb="5">
      <t>カツヨウ</t>
    </rPh>
    <phoneticPr fontId="2"/>
  </si>
  <si>
    <t>よく参加
している</t>
    <rPh sb="2" eb="4">
      <t>サンカ</t>
    </rPh>
    <phoneticPr fontId="2"/>
  </si>
  <si>
    <t>ときどき
参加
している</t>
    <rPh sb="5" eb="7">
      <t>サンカ</t>
    </rPh>
    <phoneticPr fontId="2"/>
  </si>
  <si>
    <t>参加
している</t>
    <rPh sb="0" eb="2">
      <t>サンカ</t>
    </rPh>
    <phoneticPr fontId="2"/>
  </si>
  <si>
    <t>そう
思わない</t>
    <rPh sb="3" eb="4">
      <t>オモ</t>
    </rPh>
    <phoneticPr fontId="2"/>
  </si>
  <si>
    <t>医療費の
軽減に
関する
取り組み
が不十分</t>
    <phoneticPr fontId="1"/>
  </si>
  <si>
    <t>多子家族
世帯への
優遇に
関する
取り組み
が不十分</t>
    <phoneticPr fontId="1"/>
  </si>
  <si>
    <t>子育て
支援
サービス
や施設の
数が
不十分</t>
    <phoneticPr fontId="1"/>
  </si>
  <si>
    <t>子育ての
負担軽減
に関する
取り組み
がなされ
ているか
わからない</t>
    <phoneticPr fontId="1"/>
  </si>
  <si>
    <t>どちらかといえば
不満</t>
    <rPh sb="9" eb="10">
      <t>フ</t>
    </rPh>
    <rPh sb="10" eb="11">
      <t>マン</t>
    </rPh>
    <phoneticPr fontId="2"/>
  </si>
  <si>
    <t>感じて
いない</t>
    <rPh sb="0" eb="1">
      <t>カン</t>
    </rPh>
    <phoneticPr fontId="2"/>
  </si>
  <si>
    <t>重要だと
思う</t>
    <rPh sb="0" eb="2">
      <t>ジュウヨウ</t>
    </rPh>
    <rPh sb="5" eb="6">
      <t>オモ</t>
    </rPh>
    <phoneticPr fontId="1"/>
  </si>
  <si>
    <t>無回答</t>
    <phoneticPr fontId="1"/>
  </si>
  <si>
    <t>吸って
いない</t>
    <rPh sb="0" eb="1">
      <t>ス</t>
    </rPh>
    <phoneticPr fontId="2"/>
  </si>
  <si>
    <t>どちらかと
いえば
満足</t>
    <rPh sb="10" eb="11">
      <t>マン</t>
    </rPh>
    <rPh sb="11" eb="12">
      <t>アシ</t>
    </rPh>
    <phoneticPr fontId="2"/>
  </si>
  <si>
    <t>参加
したい</t>
    <rPh sb="0" eb="2">
      <t>サンカ</t>
    </rPh>
    <phoneticPr fontId="2"/>
  </si>
  <si>
    <t>参加
したくない</t>
    <rPh sb="0" eb="2">
      <t>サンカ</t>
    </rPh>
    <phoneticPr fontId="2"/>
  </si>
  <si>
    <t>弘前の景観保全の取り組みについて重要だと思いますか（単一回答）</t>
    <phoneticPr fontId="8"/>
  </si>
  <si>
    <t>まあよい</t>
    <phoneticPr fontId="2"/>
  </si>
  <si>
    <t>あまりよくない</t>
    <phoneticPr fontId="2"/>
  </si>
  <si>
    <t>よくない</t>
    <phoneticPr fontId="2"/>
  </si>
  <si>
    <t>ぜひ来てほしい</t>
    <rPh sb="2" eb="3">
      <t>キ</t>
    </rPh>
    <phoneticPr fontId="2"/>
  </si>
  <si>
    <t>来てほしい</t>
    <rPh sb="0" eb="1">
      <t>キ</t>
    </rPh>
    <phoneticPr fontId="2"/>
  </si>
  <si>
    <t>あまり来てほしくない</t>
    <rPh sb="3" eb="4">
      <t>キ</t>
    </rPh>
    <phoneticPr fontId="2"/>
  </si>
  <si>
    <t>来てほしくない</t>
    <rPh sb="0" eb="1">
      <t>キ</t>
    </rPh>
    <phoneticPr fontId="2"/>
  </si>
  <si>
    <t>その他</t>
    <rPh sb="2" eb="3">
      <t>タ</t>
    </rPh>
    <phoneticPr fontId="1"/>
  </si>
  <si>
    <t>１0　安全・安心</t>
    <rPh sb="3" eb="5">
      <t>アンゼン</t>
    </rPh>
    <rPh sb="6" eb="8">
      <t>アンシン</t>
    </rPh>
    <phoneticPr fontId="8"/>
  </si>
  <si>
    <t>老朽化施設の休廃止</t>
    <rPh sb="0" eb="3">
      <t>ロウキュウカ</t>
    </rPh>
    <rPh sb="3" eb="5">
      <t>シセツ</t>
    </rPh>
    <rPh sb="6" eb="7">
      <t>キュウ</t>
    </rPh>
    <rPh sb="7" eb="9">
      <t>ハイシ</t>
    </rPh>
    <phoneticPr fontId="1"/>
  </si>
  <si>
    <t>施設の売却</t>
    <rPh sb="0" eb="2">
      <t>シセツ</t>
    </rPh>
    <rPh sb="3" eb="5">
      <t>バイキャク</t>
    </rPh>
    <phoneticPr fontId="1"/>
  </si>
  <si>
    <t>施設使用料の値上げ</t>
    <rPh sb="0" eb="2">
      <t>シセツ</t>
    </rPh>
    <rPh sb="2" eb="4">
      <t>シヨウ</t>
    </rPh>
    <rPh sb="4" eb="5">
      <t>リョウ</t>
    </rPh>
    <rPh sb="6" eb="8">
      <t>ネア</t>
    </rPh>
    <phoneticPr fontId="1"/>
  </si>
  <si>
    <t>維持管理費の削減</t>
    <rPh sb="0" eb="2">
      <t>イジ</t>
    </rPh>
    <rPh sb="2" eb="5">
      <t>カンリヒ</t>
    </rPh>
    <rPh sb="6" eb="8">
      <t>サクゲン</t>
    </rPh>
    <phoneticPr fontId="1"/>
  </si>
  <si>
    <t>わからない</t>
    <phoneticPr fontId="1"/>
  </si>
  <si>
    <t>特にない</t>
    <rPh sb="0" eb="1">
      <t>トク</t>
    </rPh>
    <phoneticPr fontId="1"/>
  </si>
  <si>
    <t>問２</t>
    <rPh sb="0" eb="1">
      <t>ト</t>
    </rPh>
    <phoneticPr fontId="1"/>
  </si>
  <si>
    <t>問８</t>
    <rPh sb="0" eb="1">
      <t>トイ</t>
    </rPh>
    <phoneticPr fontId="1"/>
  </si>
  <si>
    <t>問１２</t>
    <rPh sb="0" eb="1">
      <t>トイ</t>
    </rPh>
    <phoneticPr fontId="1"/>
  </si>
  <si>
    <t>よい</t>
    <phoneticPr fontId="2"/>
  </si>
  <si>
    <t>７　商工業</t>
    <rPh sb="2" eb="5">
      <t>ショウコウギョウ</t>
    </rPh>
    <phoneticPr fontId="8"/>
  </si>
  <si>
    <t>８　観光</t>
    <rPh sb="2" eb="4">
      <t>カンコウ</t>
    </rPh>
    <phoneticPr fontId="8"/>
  </si>
  <si>
    <t>９　環境・エネルギー</t>
    <rPh sb="2" eb="4">
      <t>カンキョウ</t>
    </rPh>
    <phoneticPr fontId="8"/>
  </si>
  <si>
    <t>１１　雪対策</t>
    <rPh sb="3" eb="4">
      <t>ユキ</t>
    </rPh>
    <rPh sb="4" eb="6">
      <t>タイサク</t>
    </rPh>
    <phoneticPr fontId="8"/>
  </si>
  <si>
    <t>１２　都市基盤</t>
    <rPh sb="3" eb="5">
      <t>トシ</t>
    </rPh>
    <rPh sb="5" eb="7">
      <t>キバン</t>
    </rPh>
    <phoneticPr fontId="8"/>
  </si>
  <si>
    <t>１３　景観・文化財</t>
    <rPh sb="3" eb="5">
      <t>ケイカン</t>
    </rPh>
    <rPh sb="6" eb="9">
      <t>ブンカザイ</t>
    </rPh>
    <phoneticPr fontId="8"/>
  </si>
  <si>
    <t>問３７</t>
    <rPh sb="0" eb="1">
      <t>トイ</t>
    </rPh>
    <phoneticPr fontId="1"/>
  </si>
  <si>
    <t>１４　市民協働</t>
    <rPh sb="3" eb="5">
      <t>シミン</t>
    </rPh>
    <rPh sb="5" eb="7">
      <t>キョウドウ</t>
    </rPh>
    <phoneticPr fontId="8"/>
  </si>
  <si>
    <t>１５　その他</t>
    <rPh sb="5" eb="6">
      <t>タ</t>
    </rPh>
    <phoneticPr fontId="8"/>
  </si>
  <si>
    <t>あまり
参加
していない</t>
    <rPh sb="4" eb="6">
      <t>サンカ</t>
    </rPh>
    <phoneticPr fontId="2"/>
  </si>
  <si>
    <t>意識している</t>
    <rPh sb="0" eb="2">
      <t>イシキ</t>
    </rPh>
    <phoneticPr fontId="2"/>
  </si>
  <si>
    <t>どちらかというと意識している</t>
    <rPh sb="8" eb="10">
      <t>イシキ</t>
    </rPh>
    <phoneticPr fontId="2"/>
  </si>
  <si>
    <t>どちらかというと意識していない</t>
    <rPh sb="8" eb="10">
      <t>イシキ</t>
    </rPh>
    <phoneticPr fontId="2"/>
  </si>
  <si>
    <t>意識していない</t>
    <rPh sb="0" eb="2">
      <t>イシキ</t>
    </rPh>
    <phoneticPr fontId="2"/>
  </si>
  <si>
    <t>無回答</t>
    <rPh sb="0" eb="3">
      <t>ムカイトウ</t>
    </rPh>
    <phoneticPr fontId="1"/>
  </si>
  <si>
    <t>子どもの登下校時にあいさつや言葉をかける運動に参加するなど、地域の子どもの見守りを意識していますか（単一回答）</t>
    <rPh sb="50" eb="52">
      <t>タンイツ</t>
    </rPh>
    <rPh sb="52" eb="54">
      <t>カイトウ</t>
    </rPh>
    <phoneticPr fontId="1"/>
  </si>
  <si>
    <t>子育てに係る負担が軽減されていると思いますか（単一回答）</t>
    <rPh sb="23" eb="25">
      <t>タンイツ</t>
    </rPh>
    <rPh sb="25" eb="27">
      <t>カイトウ</t>
    </rPh>
    <phoneticPr fontId="1"/>
  </si>
  <si>
    <t>子育てしやすいまちだと思いますか（単一回答）</t>
    <phoneticPr fontId="1"/>
  </si>
  <si>
    <t>自分の趣味に関する用事の時だけ出かける</t>
    <phoneticPr fontId="1"/>
  </si>
  <si>
    <t>近所のコンビニなどには出かける</t>
    <phoneticPr fontId="1"/>
  </si>
  <si>
    <t>自室からは出るが、家からは出ない</t>
    <phoneticPr fontId="1"/>
  </si>
  <si>
    <t>自室からほとんど出ない</t>
    <phoneticPr fontId="1"/>
  </si>
  <si>
    <t>該当する人はいない</t>
    <phoneticPr fontId="1"/>
  </si>
  <si>
    <t>地域産業の活性化、中心市街地などの賑わい創出や地元生産品の消費拡大など、市の商工業振興について（単一回答）</t>
    <phoneticPr fontId="1"/>
  </si>
  <si>
    <t>災害等に対する取り組み（防災訓練、災害時の市の体制、市民への防災啓発など）について（単一回答）</t>
    <rPh sb="0" eb="2">
      <t>サイガイ</t>
    </rPh>
    <rPh sb="2" eb="3">
      <t>トウ</t>
    </rPh>
    <rPh sb="4" eb="5">
      <t>タイ</t>
    </rPh>
    <rPh sb="7" eb="8">
      <t>ト</t>
    </rPh>
    <rPh sb="9" eb="10">
      <t>ク</t>
    </rPh>
    <rPh sb="12" eb="14">
      <t>ボウサイ</t>
    </rPh>
    <rPh sb="14" eb="16">
      <t>クンレン</t>
    </rPh>
    <rPh sb="17" eb="19">
      <t>サイガイ</t>
    </rPh>
    <rPh sb="19" eb="20">
      <t>ジ</t>
    </rPh>
    <rPh sb="21" eb="22">
      <t>シ</t>
    </rPh>
    <rPh sb="23" eb="25">
      <t>タイセイ</t>
    </rPh>
    <rPh sb="26" eb="28">
      <t>シミン</t>
    </rPh>
    <rPh sb="30" eb="32">
      <t>ボウサイ</t>
    </rPh>
    <rPh sb="32" eb="34">
      <t>ケイハツ</t>
    </rPh>
    <phoneticPr fontId="1"/>
  </si>
  <si>
    <t>防犯や交通安全など、安全・安心な生活環境について（単一回答）</t>
    <phoneticPr fontId="1"/>
  </si>
  <si>
    <t>市内の公園が適切に管理されていると感じますか（単一回答）</t>
    <rPh sb="23" eb="25">
      <t>タンイツ</t>
    </rPh>
    <rPh sb="25" eb="27">
      <t>カイトウ</t>
    </rPh>
    <phoneticPr fontId="1"/>
  </si>
  <si>
    <t>安全な水道水をいつでも利用できることについて（単一回答）</t>
    <phoneticPr fontId="1"/>
  </si>
  <si>
    <t>市の中心部へ出かける時の移動手段について（単一回答）</t>
    <rPh sb="21" eb="23">
      <t>タンイツ</t>
    </rPh>
    <rPh sb="23" eb="25">
      <t>カイトウ</t>
    </rPh>
    <phoneticPr fontId="1"/>
  </si>
  <si>
    <t>郷土弘前の歴史と文化遺産に親しみを感じていますか（単一回答）</t>
    <phoneticPr fontId="1"/>
  </si>
  <si>
    <t>文化財の公開・活用イベント等に参加したことがありますか（単一回答）</t>
    <phoneticPr fontId="8"/>
  </si>
  <si>
    <t>市民・町会・学生・企業等・行政がお互いに連携し、協力し合いながらまちづくりに取り組んでいると思いますか（単一回答）</t>
    <phoneticPr fontId="1"/>
  </si>
  <si>
    <t>「広報ひろさき」、「市ホームページ」、「フェイスブック」、「出前講座」など市民に広く市政情報を提供する広報活動について（単一回答）</t>
    <phoneticPr fontId="1"/>
  </si>
  <si>
    <t>住みよいと思う理由をお答えください（３つまで）</t>
    <phoneticPr fontId="8"/>
  </si>
  <si>
    <t>公共施設の老朽化が進み、財政状況も厳しくなる中で、これからも維持し続けてほしい公共施設はありますか（３つまで）</t>
    <phoneticPr fontId="8"/>
  </si>
  <si>
    <t>公共施設を取り巻く厳しい状況の中で必要だと考える取り組みはありますか（２つまで）</t>
    <phoneticPr fontId="1"/>
  </si>
  <si>
    <t>保育料などの軽減に関する取り組みがなされている</t>
    <phoneticPr fontId="1"/>
  </si>
  <si>
    <t>保育料などの軽減に関する取り組みが不十分</t>
    <rPh sb="6" eb="8">
      <t>ケイゲン</t>
    </rPh>
    <phoneticPr fontId="1"/>
  </si>
  <si>
    <t>医療費の
軽減に
関する
取り組みがなされている</t>
    <phoneticPr fontId="1"/>
  </si>
  <si>
    <t>多子家族
世帯への
優遇に
関する
取り組みがなされている</t>
    <phoneticPr fontId="1"/>
  </si>
  <si>
    <t>子育て
支援
サービス
や施設の
数が
充実している</t>
    <phoneticPr fontId="1"/>
  </si>
  <si>
    <t>ある</t>
    <phoneticPr fontId="2"/>
  </si>
  <si>
    <t>ない</t>
    <phoneticPr fontId="2"/>
  </si>
  <si>
    <t>家庭での定期的な血圧測定</t>
    <phoneticPr fontId="1"/>
  </si>
  <si>
    <t>歩数計の使用</t>
    <phoneticPr fontId="1"/>
  </si>
  <si>
    <t>あてはまるものはない</t>
    <phoneticPr fontId="1"/>
  </si>
  <si>
    <t>塩分を
控える</t>
    <phoneticPr fontId="1"/>
  </si>
  <si>
    <t>間食を
控える</t>
    <phoneticPr fontId="1"/>
  </si>
  <si>
    <t>１日３食
食べる</t>
    <phoneticPr fontId="1"/>
  </si>
  <si>
    <t>毎日食べている</t>
    <phoneticPr fontId="1"/>
  </si>
  <si>
    <t>ほとんどいつも食べている</t>
    <phoneticPr fontId="1"/>
  </si>
  <si>
    <t>時々食べている</t>
    <phoneticPr fontId="1"/>
  </si>
  <si>
    <t>まれに食べている</t>
    <phoneticPr fontId="1"/>
  </si>
  <si>
    <t>仕事</t>
    <rPh sb="0" eb="2">
      <t>シゴト</t>
    </rPh>
    <phoneticPr fontId="1"/>
  </si>
  <si>
    <t>趣味</t>
    <rPh sb="0" eb="2">
      <t>シュミ</t>
    </rPh>
    <phoneticPr fontId="1"/>
  </si>
  <si>
    <t>人との交流</t>
    <rPh sb="0" eb="1">
      <t>ヒト</t>
    </rPh>
    <rPh sb="3" eb="5">
      <t>コウリュウ</t>
    </rPh>
    <phoneticPr fontId="1"/>
  </si>
  <si>
    <t>そう思った理由をお答えください
（複数回答）</t>
    <phoneticPr fontId="8"/>
  </si>
  <si>
    <t>問３８</t>
    <rPh sb="0" eb="1">
      <t>トイ</t>
    </rPh>
    <phoneticPr fontId="1"/>
  </si>
  <si>
    <t>問３９</t>
    <rPh sb="0" eb="1">
      <t>トイ</t>
    </rPh>
    <phoneticPr fontId="1"/>
  </si>
  <si>
    <t>問５２</t>
    <rPh sb="0" eb="1">
      <t>トイ</t>
    </rPh>
    <phoneticPr fontId="1"/>
  </si>
  <si>
    <t>問５４</t>
    <rPh sb="0" eb="1">
      <t>トイ</t>
    </rPh>
    <phoneticPr fontId="1"/>
  </si>
  <si>
    <t>集会施設</t>
    <phoneticPr fontId="1"/>
  </si>
  <si>
    <t>文化施設</t>
    <phoneticPr fontId="1"/>
  </si>
  <si>
    <t>スポーツ施設</t>
    <phoneticPr fontId="1"/>
  </si>
  <si>
    <t>レクリエーション・
観光・
余暇施設</t>
    <phoneticPr fontId="1"/>
  </si>
  <si>
    <t>学校・教育施設</t>
    <phoneticPr fontId="1"/>
  </si>
  <si>
    <t>子育て支援施設</t>
    <phoneticPr fontId="1"/>
  </si>
  <si>
    <t>保健・福祉施設</t>
    <phoneticPr fontId="1"/>
  </si>
  <si>
    <t>市営住宅</t>
    <phoneticPr fontId="1"/>
  </si>
  <si>
    <t>斎場</t>
    <phoneticPr fontId="1"/>
  </si>
  <si>
    <t>問５６</t>
    <rPh sb="0" eb="1">
      <t>トイ</t>
    </rPh>
    <phoneticPr fontId="1"/>
  </si>
  <si>
    <t>問２５</t>
    <rPh sb="0" eb="1">
      <t>トイ</t>
    </rPh>
    <phoneticPr fontId="1"/>
  </si>
  <si>
    <t>問３０</t>
    <rPh sb="0" eb="1">
      <t>トイ</t>
    </rPh>
    <phoneticPr fontId="1"/>
  </si>
  <si>
    <t>問３２</t>
    <rPh sb="0" eb="1">
      <t>トイ</t>
    </rPh>
    <phoneticPr fontId="1"/>
  </si>
  <si>
    <t>問３３</t>
    <rPh sb="0" eb="1">
      <t>トイ</t>
    </rPh>
    <phoneticPr fontId="1"/>
  </si>
  <si>
    <t>問３４</t>
    <rPh sb="0" eb="1">
      <t>トイ</t>
    </rPh>
    <phoneticPr fontId="1"/>
  </si>
  <si>
    <t>問３５</t>
    <rPh sb="0" eb="1">
      <t>トイ</t>
    </rPh>
    <phoneticPr fontId="1"/>
  </si>
  <si>
    <t>問３６</t>
    <rPh sb="0" eb="1">
      <t>トイ</t>
    </rPh>
    <phoneticPr fontId="1"/>
  </si>
  <si>
    <t>問４０</t>
    <rPh sb="0" eb="1">
      <t>トイ</t>
    </rPh>
    <phoneticPr fontId="1"/>
  </si>
  <si>
    <t>問４１</t>
    <rPh sb="0" eb="1">
      <t>トイ</t>
    </rPh>
    <phoneticPr fontId="1"/>
  </si>
  <si>
    <t>問４２</t>
    <rPh sb="0" eb="1">
      <t>トイ</t>
    </rPh>
    <phoneticPr fontId="1"/>
  </si>
  <si>
    <t>Ｒ３</t>
    <phoneticPr fontId="8"/>
  </si>
  <si>
    <t>Ｒ4</t>
    <phoneticPr fontId="1"/>
  </si>
  <si>
    <t>Ｒ4</t>
    <phoneticPr fontId="8"/>
  </si>
  <si>
    <t>Ｒ４</t>
  </si>
  <si>
    <t>Ｒ4</t>
  </si>
  <si>
    <t xml:space="preserve"> 紙巻きたばこを吸っている</t>
    <rPh sb="1" eb="3">
      <t>カミマ</t>
    </rPh>
    <rPh sb="8" eb="9">
      <t>ス</t>
    </rPh>
    <phoneticPr fontId="2"/>
  </si>
  <si>
    <t>加熱式たばこを吸っている</t>
    <rPh sb="0" eb="2">
      <t>カネツ</t>
    </rPh>
    <rPh sb="2" eb="3">
      <t>シキ</t>
    </rPh>
    <rPh sb="7" eb="8">
      <t>ス</t>
    </rPh>
    <phoneticPr fontId="2"/>
  </si>
  <si>
    <t>Ｒ４</t>
    <phoneticPr fontId="8"/>
  </si>
  <si>
    <t>就寝前のスマホ・ゲーム使用を控える</t>
    <phoneticPr fontId="1"/>
  </si>
  <si>
    <t>どんなことに生きがいを感じていますか（複数回答）</t>
    <rPh sb="19" eb="23">
      <t>フクスウカイトウ</t>
    </rPh>
    <phoneticPr fontId="1"/>
  </si>
  <si>
    <t>あなた、またはあなたの家族で６ヶ月以上連続して、下記の状態となっている方はいますか（単一回答）</t>
    <rPh sb="42" eb="46">
      <t>タンイツカイトウ</t>
    </rPh>
    <phoneticPr fontId="8"/>
  </si>
  <si>
    <t>社会福祉・サービスが充実し、障がい者が安心して生活できるまちであると思いますか（単一回答）
※あなたが障がい者でない場合には、障がい者になったことをイメージしてお答えください</t>
    <phoneticPr fontId="1"/>
  </si>
  <si>
    <t>問１３</t>
    <rPh sb="0" eb="1">
      <t>トイ</t>
    </rPh>
    <phoneticPr fontId="1"/>
  </si>
  <si>
    <t>問２３</t>
    <rPh sb="0" eb="1">
      <t>トイ</t>
    </rPh>
    <phoneticPr fontId="1"/>
  </si>
  <si>
    <t>問２７</t>
    <rPh sb="0" eb="1">
      <t>トイ</t>
    </rPh>
    <phoneticPr fontId="1"/>
  </si>
  <si>
    <t>問３１</t>
    <rPh sb="0" eb="1">
      <t>トイ</t>
    </rPh>
    <phoneticPr fontId="1"/>
  </si>
  <si>
    <t>問４３</t>
    <rPh sb="0" eb="1">
      <t>トイ</t>
    </rPh>
    <phoneticPr fontId="1"/>
  </si>
  <si>
    <t>問５１</t>
    <rPh sb="0" eb="1">
      <t>トイ</t>
    </rPh>
    <phoneticPr fontId="1"/>
  </si>
  <si>
    <t>ゆっくりと
よくかんで
食べる</t>
    <phoneticPr fontId="1"/>
  </si>
  <si>
    <r>
      <t xml:space="preserve">※問９で「１．そう思う」「２．どちらかといえばそう思う」と回答した方のみ
</t>
    </r>
    <r>
      <rPr>
        <sz val="8"/>
        <color theme="1"/>
        <rFont val="ＭＳ Ｐゴシック"/>
        <family val="3"/>
        <charset val="128"/>
      </rPr>
      <t>上段：回答数
下段：回答比率</t>
    </r>
    <rPh sb="29" eb="31">
      <t>カイトウ</t>
    </rPh>
    <rPh sb="33" eb="34">
      <t>カタ</t>
    </rPh>
    <phoneticPr fontId="1"/>
  </si>
  <si>
    <r>
      <t xml:space="preserve">※問９で「４．どちらかといえばそう思わない」「５．そう思わない」と回答した方のみ
</t>
    </r>
    <r>
      <rPr>
        <sz val="8"/>
        <color theme="1"/>
        <rFont val="ＭＳ Ｐゴシック"/>
        <family val="3"/>
        <charset val="128"/>
      </rPr>
      <t>上段：回答数
下段：回答比率</t>
    </r>
    <rPh sb="33" eb="35">
      <t>カイトウ</t>
    </rPh>
    <rPh sb="37" eb="38">
      <t>カタ</t>
    </rPh>
    <phoneticPr fontId="1"/>
  </si>
  <si>
    <t>学校や地域の子どもの活動に協力していますか（単一回答）</t>
    <rPh sb="22" eb="26">
      <t>タンイツカイトウ</t>
    </rPh>
    <phoneticPr fontId="1"/>
  </si>
  <si>
    <t>町会や公民館、学校（コミュニティ・スクールの活動を含む）やPTA、NPO・ボランティア団体、企業などが行う地域の活動やイベントに参加していますか　（単一回答）</t>
    <rPh sb="0" eb="2">
      <t>チョウカイ</t>
    </rPh>
    <rPh sb="3" eb="6">
      <t>コウミンカン</t>
    </rPh>
    <rPh sb="7" eb="9">
      <t>ガッコウ</t>
    </rPh>
    <rPh sb="22" eb="24">
      <t>カツドウ</t>
    </rPh>
    <rPh sb="25" eb="26">
      <t>フク</t>
    </rPh>
    <rPh sb="43" eb="45">
      <t>ダンタイ</t>
    </rPh>
    <rPh sb="46" eb="48">
      <t>キギョウ</t>
    </rPh>
    <rPh sb="51" eb="52">
      <t>オコナ</t>
    </rPh>
    <rPh sb="53" eb="55">
      <t>チイキ</t>
    </rPh>
    <rPh sb="56" eb="58">
      <t>カツドウ</t>
    </rPh>
    <rPh sb="64" eb="66">
      <t>サンカ</t>
    </rPh>
    <rPh sb="74" eb="78">
      <t>タンイツカイトウ</t>
    </rPh>
    <phoneticPr fontId="1"/>
  </si>
  <si>
    <t>弘前市の子どもにとって学習しやすい教育環境（教育に関する取り組みや学校施設など）だと思いますか（単一回答）</t>
    <rPh sb="48" eb="52">
      <t>タンイツカイトウ</t>
    </rPh>
    <phoneticPr fontId="1"/>
  </si>
  <si>
    <t>文化・芸術活動への参加もしくは、文化・芸術公演などの鑑賞をしていますか（単一回答）</t>
    <rPh sb="0" eb="2">
      <t>ブンカ</t>
    </rPh>
    <rPh sb="3" eb="5">
      <t>ゲイジュツ</t>
    </rPh>
    <rPh sb="5" eb="7">
      <t>カツドウ</t>
    </rPh>
    <rPh sb="9" eb="11">
      <t>サンカ</t>
    </rPh>
    <rPh sb="16" eb="18">
      <t>ブンカ</t>
    </rPh>
    <rPh sb="19" eb="21">
      <t>ゲイジュツ</t>
    </rPh>
    <rPh sb="21" eb="23">
      <t>コウエン</t>
    </rPh>
    <rPh sb="26" eb="28">
      <t>カンショウ</t>
    </rPh>
    <rPh sb="36" eb="40">
      <t>タンイツカイトウ</t>
    </rPh>
    <phoneticPr fontId="1"/>
  </si>
  <si>
    <t>市内で行われる文化イベントや四季のまつりなど地域の伝統行事や、城郭や寺社仏閣、洋風建築など歴史的建造物等が、市の観光や産業の発展に生かされていると思いますか　
（単一回答）</t>
    <rPh sb="81" eb="85">
      <t>タンイツカイトウ</t>
    </rPh>
    <phoneticPr fontId="1"/>
  </si>
  <si>
    <t>週１回以上運動（散歩やジョギング、ストレッチ、筋トレ、ヨガなどの体を動かすこと）やスポーツをしていますか（単一回答）</t>
    <rPh sb="53" eb="57">
      <t>タンイツカイトウ</t>
    </rPh>
    <phoneticPr fontId="1"/>
  </si>
  <si>
    <t>幼児教育や保育サービスが整っていると思いますか　（単一回答）</t>
    <rPh sb="25" eb="29">
      <t>タンイツカイトウ</t>
    </rPh>
    <phoneticPr fontId="8"/>
  </si>
  <si>
    <t>問１９</t>
    <rPh sb="0" eb="1">
      <t>トイ</t>
    </rPh>
    <phoneticPr fontId="8"/>
  </si>
  <si>
    <t>はい</t>
    <phoneticPr fontId="1"/>
  </si>
  <si>
    <t>いいえ</t>
    <phoneticPr fontId="1"/>
  </si>
  <si>
    <t>R５</t>
    <phoneticPr fontId="8"/>
  </si>
  <si>
    <t>問２０</t>
    <rPh sb="0" eb="1">
      <t>トイ</t>
    </rPh>
    <phoneticPr fontId="8"/>
  </si>
  <si>
    <t>地域や職場で行われている、健康づくりに関する教室や取組に参加していますか（単一回答）</t>
    <rPh sb="37" eb="41">
      <t>タンイツカイトウ</t>
    </rPh>
    <phoneticPr fontId="8"/>
  </si>
  <si>
    <t>地域のつながり（居住地域でお互いに助け合っている）があると思いますか（単一回答）</t>
    <rPh sb="35" eb="39">
      <t>タンイツカイトウ</t>
    </rPh>
    <phoneticPr fontId="8"/>
  </si>
  <si>
    <t>問２１</t>
    <rPh sb="0" eb="1">
      <t>トイ</t>
    </rPh>
    <phoneticPr fontId="8"/>
  </si>
  <si>
    <r>
      <rPr>
        <b/>
        <i/>
        <sz val="8"/>
        <color theme="1"/>
        <rFont val="ＭＳ Ｐゴシック"/>
        <family val="3"/>
        <charset val="128"/>
      </rPr>
      <t>※問２３で「１．感じている」と回答した方のみ</t>
    </r>
    <r>
      <rPr>
        <sz val="8"/>
        <color theme="1"/>
        <rFont val="ＭＳ Ｐゴシック"/>
        <family val="3"/>
        <charset val="128"/>
      </rPr>
      <t xml:space="preserve">
上段：回答数
下段：回答比率</t>
    </r>
    <rPh sb="8" eb="9">
      <t>カン</t>
    </rPh>
    <phoneticPr fontId="8"/>
  </si>
  <si>
    <t>問２３－１</t>
    <rPh sb="0" eb="1">
      <t>トイ</t>
    </rPh>
    <phoneticPr fontId="1"/>
  </si>
  <si>
    <r>
      <t xml:space="preserve">※問２６－１で「２．参加したくない」、問２６－２で「２．参加していない」と回答した方のみ
</t>
    </r>
    <r>
      <rPr>
        <sz val="8"/>
        <rFont val="ＭＳ Ｐゴシック"/>
        <family val="3"/>
        <charset val="128"/>
      </rPr>
      <t>上段：回答数
下段：回答比率</t>
    </r>
    <rPh sb="1" eb="2">
      <t>トイ</t>
    </rPh>
    <rPh sb="37" eb="39">
      <t>カイトウ</t>
    </rPh>
    <rPh sb="41" eb="42">
      <t>カタ</t>
    </rPh>
    <phoneticPr fontId="1"/>
  </si>
  <si>
    <t>雇用の創出や働きやすい職場環境が整備されていることについて
（単一回答）</t>
    <phoneticPr fontId="1"/>
  </si>
  <si>
    <t>外国人観光客が増えることについてどう思いますか（単一回答）</t>
    <rPh sb="7" eb="8">
      <t>フ</t>
    </rPh>
    <rPh sb="24" eb="28">
      <t>タンイツカイトウ</t>
    </rPh>
    <phoneticPr fontId="1"/>
  </si>
  <si>
    <t>雪対策を地域と行政が一体となって進めていることについて（単一回答）</t>
    <rPh sb="0" eb="3">
      <t>ユキタイサク</t>
    </rPh>
    <rPh sb="4" eb="6">
      <t>チイキ</t>
    </rPh>
    <rPh sb="7" eb="9">
      <t>ギョウセイ</t>
    </rPh>
    <rPh sb="10" eb="12">
      <t>イッタイ</t>
    </rPh>
    <rPh sb="16" eb="17">
      <t>スス</t>
    </rPh>
    <phoneticPr fontId="1"/>
  </si>
  <si>
    <t>道路網の整備などによる交通アクセスの利便性について（単一回答）</t>
    <rPh sb="2" eb="3">
      <t>モウ</t>
    </rPh>
    <rPh sb="11" eb="13">
      <t>コウツウ</t>
    </rPh>
    <rPh sb="18" eb="21">
      <t>リベンセイ</t>
    </rPh>
    <phoneticPr fontId="1"/>
  </si>
  <si>
    <t>道路施設の補修や整備など、道路の安全・安心について（単一回答）</t>
    <rPh sb="2" eb="4">
      <t>シセツ</t>
    </rPh>
    <rPh sb="5" eb="7">
      <t>ホシュウ</t>
    </rPh>
    <rPh sb="8" eb="10">
      <t>セイビ</t>
    </rPh>
    <rPh sb="13" eb="15">
      <t>ドウロ</t>
    </rPh>
    <phoneticPr fontId="1"/>
  </si>
  <si>
    <t>通勤、通学、通院、買い物などのための公共交通手段が整っていることについて（単一回答）</t>
    <rPh sb="37" eb="41">
      <t>タンイツカイトウ</t>
    </rPh>
    <phoneticPr fontId="1"/>
  </si>
  <si>
    <r>
      <t>あなたは、通勤・通学以外で市中心部</t>
    </r>
    <r>
      <rPr>
        <vertAlign val="superscript"/>
        <sz val="8"/>
        <color theme="1"/>
        <rFont val="ＭＳ Ｐゴシック"/>
        <family val="3"/>
        <charset val="128"/>
      </rPr>
      <t>※</t>
    </r>
    <r>
      <rPr>
        <sz val="8"/>
        <color theme="1"/>
        <rFont val="ＭＳ Ｐゴシック"/>
        <family val="3"/>
        <charset val="128"/>
      </rPr>
      <t xml:space="preserve"> へ１ヶ月あたり何回程度出かけていますか（単一回答）
※市中心部とは、主に弘前駅前、土手町を指します</t>
    </r>
    <rPh sb="13" eb="17">
      <t>シチュウシンブ</t>
    </rPh>
    <rPh sb="39" eb="41">
      <t>タンイツ</t>
    </rPh>
    <rPh sb="41" eb="43">
      <t>カイトウ</t>
    </rPh>
    <phoneticPr fontId="1"/>
  </si>
  <si>
    <t>魅力的</t>
    <rPh sb="0" eb="3">
      <t>ミリョクテキ</t>
    </rPh>
    <phoneticPr fontId="2"/>
  </si>
  <si>
    <t>どちらかと
いえば
魅力的</t>
    <rPh sb="10" eb="13">
      <t>ミリョクテキ</t>
    </rPh>
    <phoneticPr fontId="2"/>
  </si>
  <si>
    <t>どちらかといえば
魅力的でない</t>
    <rPh sb="9" eb="12">
      <t>ミリョクテキ</t>
    </rPh>
    <phoneticPr fontId="2"/>
  </si>
  <si>
    <t>魅力的でない</t>
    <rPh sb="0" eb="3">
      <t>ミリョクテキ</t>
    </rPh>
    <phoneticPr fontId="2"/>
  </si>
  <si>
    <t>問４８</t>
    <rPh sb="0" eb="1">
      <t>トイ</t>
    </rPh>
    <phoneticPr fontId="1"/>
  </si>
  <si>
    <t>弘前公園（史跡弘前城跡）の整備と保全の状態について（単一回答）</t>
    <rPh sb="26" eb="28">
      <t>タンイツ</t>
    </rPh>
    <rPh sb="28" eb="30">
      <t>カイトウ</t>
    </rPh>
    <phoneticPr fontId="1"/>
  </si>
  <si>
    <t>R５</t>
  </si>
  <si>
    <t>R５</t>
    <phoneticPr fontId="1"/>
  </si>
  <si>
    <t>満足</t>
    <rPh sb="0" eb="2">
      <t>マンゾク</t>
    </rPh>
    <phoneticPr fontId="2"/>
  </si>
  <si>
    <t>どちらかと
いえば
満足</t>
    <rPh sb="10" eb="12">
      <t>マンゾク</t>
    </rPh>
    <phoneticPr fontId="2"/>
  </si>
  <si>
    <t>大学が実施する公開講座や学園祭への参加、教員や学生との交流、図書館等の大学施設を活用していますか（単一回答）</t>
    <rPh sb="0" eb="2">
      <t>ダイガク</t>
    </rPh>
    <rPh sb="3" eb="5">
      <t>ジッシ</t>
    </rPh>
    <rPh sb="7" eb="9">
      <t>コウカイ</t>
    </rPh>
    <rPh sb="9" eb="11">
      <t>コウザ</t>
    </rPh>
    <rPh sb="12" eb="15">
      <t>ガクエンサイ</t>
    </rPh>
    <rPh sb="17" eb="19">
      <t>サンカ</t>
    </rPh>
    <rPh sb="20" eb="22">
      <t>キョウイン</t>
    </rPh>
    <rPh sb="23" eb="25">
      <t>ガクセイ</t>
    </rPh>
    <rPh sb="27" eb="29">
      <t>コウリュウ</t>
    </rPh>
    <rPh sb="30" eb="33">
      <t>トショカン</t>
    </rPh>
    <rPh sb="33" eb="34">
      <t>トウ</t>
    </rPh>
    <rPh sb="35" eb="37">
      <t>ダイガク</t>
    </rPh>
    <rPh sb="37" eb="39">
      <t>シセツ</t>
    </rPh>
    <rPh sb="40" eb="42">
      <t>カツヨウ</t>
    </rPh>
    <phoneticPr fontId="1"/>
  </si>
  <si>
    <t>「アイデアポスト」や、「パブリックコメント」、「市政懇談会」などの広聴事業のほか、各事業における意見交換会や住民説明会など、市民が市政について自由に意見や提案を言える機会が十分に確保されていると思いますか（単一回答）</t>
    <phoneticPr fontId="1"/>
  </si>
  <si>
    <t>どちらかと
いえば
そう思う</t>
    <rPh sb="12" eb="13">
      <t>オモ</t>
    </rPh>
    <phoneticPr fontId="2"/>
  </si>
  <si>
    <t>そう思わない</t>
    <rPh sb="2" eb="3">
      <t>オモ</t>
    </rPh>
    <phoneticPr fontId="2"/>
  </si>
  <si>
    <t>「SDGｓ」という言葉を知っていますか（単一回答）</t>
    <rPh sb="20" eb="24">
      <t>タンイツカイトウ</t>
    </rPh>
    <phoneticPr fontId="1"/>
  </si>
  <si>
    <t>Ｒ５</t>
    <phoneticPr fontId="1"/>
  </si>
  <si>
    <t>実際に取り組んでいる</t>
    <rPh sb="0" eb="2">
      <t>ジッサイ</t>
    </rPh>
    <rPh sb="3" eb="4">
      <t>ト</t>
    </rPh>
    <rPh sb="5" eb="6">
      <t>ク</t>
    </rPh>
    <phoneticPr fontId="2"/>
  </si>
  <si>
    <t>名前も内容も知っている</t>
    <rPh sb="0" eb="2">
      <t>ナマエ</t>
    </rPh>
    <rPh sb="3" eb="5">
      <t>ナイヨウ</t>
    </rPh>
    <rPh sb="6" eb="7">
      <t>シ</t>
    </rPh>
    <phoneticPr fontId="2"/>
  </si>
  <si>
    <t>名前だけは知っている</t>
    <rPh sb="0" eb="2">
      <t>ナマエ</t>
    </rPh>
    <rPh sb="5" eb="6">
      <t>シ</t>
    </rPh>
    <phoneticPr fontId="2"/>
  </si>
  <si>
    <t>全く知らない</t>
    <rPh sb="0" eb="1">
      <t>マッタ</t>
    </rPh>
    <rPh sb="2" eb="3">
      <t>シ</t>
    </rPh>
    <phoneticPr fontId="2"/>
  </si>
  <si>
    <t>問５７</t>
    <rPh sb="0" eb="1">
      <t>トイ</t>
    </rPh>
    <phoneticPr fontId="1"/>
  </si>
  <si>
    <r>
      <t>※問５７で「１．住みよいと思う」と回答した方のみ</t>
    </r>
    <r>
      <rPr>
        <sz val="8"/>
        <color theme="1"/>
        <rFont val="ＭＳ Ｐゴシック"/>
        <family val="3"/>
        <charset val="128"/>
      </rPr>
      <t xml:space="preserve">
上段：回答数
下段：回答比率</t>
    </r>
    <rPh sb="1" eb="2">
      <t>トイ</t>
    </rPh>
    <rPh sb="8" eb="9">
      <t>ス</t>
    </rPh>
    <rPh sb="13" eb="14">
      <t>オモ</t>
    </rPh>
    <rPh sb="17" eb="19">
      <t>カイトウ</t>
    </rPh>
    <rPh sb="21" eb="22">
      <t>カタ</t>
    </rPh>
    <phoneticPr fontId="1"/>
  </si>
  <si>
    <t>問５７－１</t>
    <phoneticPr fontId="8"/>
  </si>
  <si>
    <r>
      <t xml:space="preserve">※問５７で「２．住みにくいと思う」と回答した方のみ
</t>
    </r>
    <r>
      <rPr>
        <sz val="8"/>
        <color theme="1"/>
        <rFont val="ＭＳ Ｐゴシック"/>
        <family val="3"/>
        <charset val="128"/>
      </rPr>
      <t>上段：回答数
下段：回答比率</t>
    </r>
    <phoneticPr fontId="1"/>
  </si>
  <si>
    <t>問５７－２</t>
    <rPh sb="0" eb="1">
      <t>トイ</t>
    </rPh>
    <phoneticPr fontId="1"/>
  </si>
  <si>
    <t>Ｒ３</t>
  </si>
  <si>
    <t>Ｒ3</t>
  </si>
  <si>
    <t>そう思った理由をお答えください
（複数回答）</t>
    <rPh sb="17" eb="21">
      <t>フクスウカイトウ</t>
    </rPh>
    <phoneticPr fontId="8"/>
  </si>
  <si>
    <t>R4</t>
  </si>
  <si>
    <r>
      <t>習慣的</t>
    </r>
    <r>
      <rPr>
        <vertAlign val="superscript"/>
        <sz val="8"/>
        <color theme="1"/>
        <rFont val="ＭＳ Ｐゴシック"/>
        <family val="3"/>
        <charset val="128"/>
      </rPr>
      <t>※</t>
    </r>
    <r>
      <rPr>
        <sz val="8"/>
        <color theme="1"/>
        <rFont val="ＭＳ Ｐゴシック"/>
        <family val="3"/>
        <charset val="128"/>
      </rPr>
      <t>にたばこを吸っていますか
（複数回答）
※習慣的に吸っているとは、毎日吸う、または時々吸う日があることをいいます</t>
    </r>
    <rPh sb="0" eb="3">
      <t>シュウカンテキ</t>
    </rPh>
    <rPh sb="3" eb="4">
      <t>コメジルシ</t>
    </rPh>
    <rPh sb="9" eb="10">
      <t>ス</t>
    </rPh>
    <rPh sb="18" eb="20">
      <t>フクスウ</t>
    </rPh>
    <phoneticPr fontId="1"/>
  </si>
  <si>
    <t>現在、足腰に痛みがありますか
（単一回答）</t>
    <rPh sb="16" eb="20">
      <t>タンイツカイトウ</t>
    </rPh>
    <phoneticPr fontId="1"/>
  </si>
  <si>
    <t>健康のために行っていることは
ありますか（複数回答）</t>
    <rPh sb="6" eb="7">
      <t>オコナ</t>
    </rPh>
    <phoneticPr fontId="8"/>
  </si>
  <si>
    <t>食事について気をつけていることは
ありますか（複数回答）</t>
    <phoneticPr fontId="8"/>
  </si>
  <si>
    <t>朝食は、毎日食べていますか
（単一回答）</t>
    <rPh sb="15" eb="17">
      <t>タンイツ</t>
    </rPh>
    <phoneticPr fontId="8"/>
  </si>
  <si>
    <t>自分の健康状態をどう思いますか
（単一回答）</t>
    <rPh sb="17" eb="19">
      <t>タンイツ</t>
    </rPh>
    <rPh sb="19" eb="21">
      <t>カイトウ</t>
    </rPh>
    <phoneticPr fontId="1"/>
  </si>
  <si>
    <t>こころの悩み（不安や心配なこと）がある時の相談先を知っていますか
（単一回答）</t>
    <rPh sb="34" eb="38">
      <t>タンイツカイトウ</t>
    </rPh>
    <phoneticPr fontId="8"/>
  </si>
  <si>
    <t>Ｒ５</t>
  </si>
  <si>
    <t>生きがいを感じていますか
（単一回答）</t>
    <rPh sb="14" eb="16">
      <t>タンイツ</t>
    </rPh>
    <rPh sb="16" eb="18">
      <t>カイトウ</t>
    </rPh>
    <phoneticPr fontId="1"/>
  </si>
  <si>
    <t>家族やペット</t>
    <rPh sb="0" eb="2">
      <t>カゾク</t>
    </rPh>
    <phoneticPr fontId="1"/>
  </si>
  <si>
    <t>知識の習得</t>
    <rPh sb="0" eb="2">
      <t>チシキ</t>
    </rPh>
    <rPh sb="3" eb="5">
      <t>シュウトク</t>
    </rPh>
    <phoneticPr fontId="1"/>
  </si>
  <si>
    <t>健康づくり</t>
    <rPh sb="0" eb="2">
      <t>ケンコウ</t>
    </rPh>
    <phoneticPr fontId="1"/>
  </si>
  <si>
    <t>社会参加・貢献</t>
    <rPh sb="0" eb="4">
      <t>シャカイサンカ</t>
    </rPh>
    <rPh sb="5" eb="7">
      <t>コウケン</t>
    </rPh>
    <phoneticPr fontId="1"/>
  </si>
  <si>
    <t>※６５歳以上の方対象
介護予防のための活動（ヒロロほかで実施している高齢者健康トレーニング教室や高齢者が集うことができるふれあいの居場所など）に参加していますか（単一回答）</t>
    <rPh sb="3" eb="6">
      <t>サイイジョウ</t>
    </rPh>
    <rPh sb="7" eb="8">
      <t>カタ</t>
    </rPh>
    <rPh sb="8" eb="10">
      <t>タイショウ</t>
    </rPh>
    <rPh sb="81" eb="83">
      <t>タンイツ</t>
    </rPh>
    <rPh sb="83" eb="85">
      <t>カイトウ</t>
    </rPh>
    <phoneticPr fontId="1"/>
  </si>
  <si>
    <t>※６５歳未満の方対象
６５歳以上になった際には、介護予防のための活動（ヒロロほかで実施している高齢者健康トレーニング教室や高齢者が集うことができるふれあいの居場所など）に参加したいと思いますか（単一回答）</t>
    <rPh sb="3" eb="6">
      <t>サイミマン</t>
    </rPh>
    <rPh sb="7" eb="8">
      <t>カタ</t>
    </rPh>
    <rPh sb="8" eb="10">
      <t>タイショウ</t>
    </rPh>
    <rPh sb="97" eb="99">
      <t>タンイツ</t>
    </rPh>
    <rPh sb="99" eb="101">
      <t>カイトウ</t>
    </rPh>
    <phoneticPr fontId="1"/>
  </si>
  <si>
    <t>下水道の整備により衛生的で快適な生活が送れることについて
（単一回答）</t>
    <rPh sb="4" eb="6">
      <t>セイビ</t>
    </rPh>
    <phoneticPr fontId="1"/>
  </si>
  <si>
    <t>弘前の景観の魅力について
（単一回答）</t>
    <phoneticPr fontId="1"/>
  </si>
  <si>
    <t>よく利用
している</t>
    <rPh sb="2" eb="4">
      <t>リヨウ</t>
    </rPh>
    <phoneticPr fontId="2"/>
  </si>
  <si>
    <t>たまに利用
している</t>
    <rPh sb="3" eb="5">
      <t>リヨウ</t>
    </rPh>
    <phoneticPr fontId="2"/>
  </si>
  <si>
    <t>以前は利用していたが、過去数年間利用していない</t>
    <rPh sb="0" eb="2">
      <t>イゼン</t>
    </rPh>
    <rPh sb="3" eb="5">
      <t>リヨウ</t>
    </rPh>
    <rPh sb="11" eb="13">
      <t>カコ</t>
    </rPh>
    <rPh sb="13" eb="16">
      <t>スウネンカン</t>
    </rPh>
    <rPh sb="16" eb="18">
      <t>リヨウ</t>
    </rPh>
    <phoneticPr fontId="2"/>
  </si>
  <si>
    <t>利用していない</t>
    <rPh sb="0" eb="2">
      <t>リヨウ</t>
    </rPh>
    <phoneticPr fontId="2"/>
  </si>
  <si>
    <t>睡眠による休養を十分にとれていますか（単一回答）</t>
    <phoneticPr fontId="1"/>
  </si>
  <si>
    <t>社会活動（町内会、ボランティア、趣味等）に参加する　　</t>
    <rPh sb="5" eb="8">
      <t>チョウナイカイ</t>
    </rPh>
    <rPh sb="16" eb="18">
      <t>シュミ</t>
    </rPh>
    <rPh sb="18" eb="19">
      <t>トウ</t>
    </rPh>
    <phoneticPr fontId="1"/>
  </si>
  <si>
    <t>はい</t>
    <phoneticPr fontId="2"/>
  </si>
  <si>
    <t>いいえ</t>
    <phoneticPr fontId="2"/>
  </si>
  <si>
    <t>定期的に健（検）診受診をしている</t>
    <rPh sb="6" eb="7">
      <t>ケン</t>
    </rPh>
    <phoneticPr fontId="1"/>
  </si>
  <si>
    <t>運動習慣の継続（週２回、１回３０分以上の運動を１年以上）</t>
    <rPh sb="5" eb="7">
      <t>ケイゾク</t>
    </rPh>
    <phoneticPr fontId="1"/>
  </si>
  <si>
    <t>物事を前向きに考えるようにしている</t>
    <rPh sb="0" eb="2">
      <t>モノゴト</t>
    </rPh>
    <rPh sb="3" eb="5">
      <t>マエム</t>
    </rPh>
    <rPh sb="7" eb="8">
      <t>カンガ</t>
    </rPh>
    <phoneticPr fontId="1"/>
  </si>
  <si>
    <t>腹八分目をこころがけている</t>
    <rPh sb="0" eb="1">
      <t>ハラ</t>
    </rPh>
    <rPh sb="1" eb="4">
      <t>ハチブンメ</t>
    </rPh>
    <phoneticPr fontId="1"/>
  </si>
  <si>
    <t>主食・主菜・副菜を組み合わせた食事を１日２回以上ほぼ毎日とっている</t>
    <phoneticPr fontId="1"/>
  </si>
  <si>
    <t>食品購入の際などにエネルギー、塩分などの栄養成分表示を参考にする</t>
    <phoneticPr fontId="1"/>
  </si>
  <si>
    <t>野菜のおかずを１日５皿以上とっている</t>
    <phoneticPr fontId="1"/>
  </si>
  <si>
    <t>-</t>
    <phoneticPr fontId="1"/>
  </si>
  <si>
    <t>※回答比率の母数は、無回答を除いた回答者数としました。</t>
    <rPh sb="1" eb="5">
      <t>カイトウヒリツ</t>
    </rPh>
    <rPh sb="6" eb="8">
      <t>ボスウ</t>
    </rPh>
    <rPh sb="10" eb="13">
      <t>ムカイトウ</t>
    </rPh>
    <rPh sb="14" eb="15">
      <t>ノゾ</t>
    </rPh>
    <rPh sb="17" eb="19">
      <t>カイトウ</t>
    </rPh>
    <rPh sb="19" eb="20">
      <t>シャ</t>
    </rPh>
    <rPh sb="20" eb="21">
      <t>スウ</t>
    </rPh>
    <phoneticPr fontId="1"/>
  </si>
  <si>
    <t>※回答比率の母数は、無回答を除いた回答者数としました。</t>
    <rPh sb="1" eb="3">
      <t>カイトウ</t>
    </rPh>
    <rPh sb="3" eb="5">
      <t>ヒリツ</t>
    </rPh>
    <rPh sb="6" eb="8">
      <t>ボスウ</t>
    </rPh>
    <rPh sb="10" eb="13">
      <t>ムカイトウ</t>
    </rPh>
    <rPh sb="14" eb="15">
      <t>ノゾ</t>
    </rPh>
    <rPh sb="17" eb="19">
      <t>カイトウ</t>
    </rPh>
    <rPh sb="19" eb="20">
      <t>シャ</t>
    </rPh>
    <rPh sb="20" eb="21">
      <t>スウ</t>
    </rPh>
    <phoneticPr fontId="1"/>
  </si>
  <si>
    <t>※回答比率の母数は、６５歳未満と回答した件数(１，１７１)としました。</t>
    <rPh sb="1" eb="5">
      <t>カイトウヒリツ</t>
    </rPh>
    <rPh sb="13" eb="15">
      <t>ミマン</t>
    </rPh>
    <phoneticPr fontId="1"/>
  </si>
  <si>
    <t>回答者数</t>
    <rPh sb="0" eb="4">
      <t>カイトウシャスウ</t>
    </rPh>
    <phoneticPr fontId="1"/>
  </si>
  <si>
    <t>問３</t>
    <rPh sb="0" eb="1">
      <t>ト</t>
    </rPh>
    <phoneticPr fontId="1"/>
  </si>
  <si>
    <t>問４</t>
    <rPh sb="0" eb="1">
      <t>トイ</t>
    </rPh>
    <phoneticPr fontId="1"/>
  </si>
  <si>
    <t>問９－１　</t>
    <rPh sb="0" eb="1">
      <t>トイ</t>
    </rPh>
    <phoneticPr fontId="8"/>
  </si>
  <si>
    <t>問９－２</t>
    <rPh sb="0" eb="1">
      <t>トイ</t>
    </rPh>
    <phoneticPr fontId="8"/>
  </si>
  <si>
    <t>問１０</t>
    <rPh sb="0" eb="1">
      <t>トイ</t>
    </rPh>
    <phoneticPr fontId="8"/>
  </si>
  <si>
    <t>問１１</t>
    <rPh sb="0" eb="1">
      <t>トイ</t>
    </rPh>
    <phoneticPr fontId="1"/>
  </si>
  <si>
    <t>問１４</t>
    <rPh sb="0" eb="1">
      <t>トイ</t>
    </rPh>
    <phoneticPr fontId="8"/>
  </si>
  <si>
    <t>問１５</t>
    <rPh sb="0" eb="1">
      <t>トイ</t>
    </rPh>
    <phoneticPr fontId="8"/>
  </si>
  <si>
    <t>問１６</t>
    <rPh sb="0" eb="1">
      <t>トイ</t>
    </rPh>
    <phoneticPr fontId="8"/>
  </si>
  <si>
    <t>問１７</t>
    <rPh sb="0" eb="1">
      <t>トイ</t>
    </rPh>
    <phoneticPr fontId="8"/>
  </si>
  <si>
    <t>問１８</t>
    <rPh sb="0" eb="1">
      <t>トイ</t>
    </rPh>
    <phoneticPr fontId="1"/>
  </si>
  <si>
    <t>問２２</t>
    <rPh sb="0" eb="1">
      <t>トイ</t>
    </rPh>
    <phoneticPr fontId="1"/>
  </si>
  <si>
    <t>問２４</t>
    <rPh sb="0" eb="1">
      <t>トイ</t>
    </rPh>
    <phoneticPr fontId="8"/>
  </si>
  <si>
    <t>問２６－１</t>
    <rPh sb="0" eb="1">
      <t>トイ</t>
    </rPh>
    <phoneticPr fontId="1"/>
  </si>
  <si>
    <t>問２６－２</t>
    <rPh sb="0" eb="1">
      <t>トイ</t>
    </rPh>
    <phoneticPr fontId="1"/>
  </si>
  <si>
    <t>問２６－３</t>
    <rPh sb="0" eb="1">
      <t>トイ</t>
    </rPh>
    <phoneticPr fontId="8"/>
  </si>
  <si>
    <t>問２８</t>
    <rPh sb="0" eb="1">
      <t>トイ</t>
    </rPh>
    <phoneticPr fontId="1"/>
  </si>
  <si>
    <t>問２９</t>
    <rPh sb="0" eb="1">
      <t>トイ</t>
    </rPh>
    <phoneticPr fontId="1"/>
  </si>
  <si>
    <t>問４４</t>
    <rPh sb="0" eb="1">
      <t>トイ</t>
    </rPh>
    <phoneticPr fontId="8"/>
  </si>
  <si>
    <t>問４５</t>
    <rPh sb="0" eb="1">
      <t>トイ</t>
    </rPh>
    <phoneticPr fontId="1"/>
  </si>
  <si>
    <t>問４６</t>
    <rPh sb="0" eb="1">
      <t>トイ</t>
    </rPh>
    <phoneticPr fontId="1"/>
  </si>
  <si>
    <t>問４７</t>
    <rPh sb="0" eb="1">
      <t>トイ</t>
    </rPh>
    <phoneticPr fontId="8"/>
  </si>
  <si>
    <t>問５３</t>
    <rPh sb="0" eb="1">
      <t>トイ</t>
    </rPh>
    <phoneticPr fontId="8"/>
  </si>
  <si>
    <t>問５５</t>
    <rPh sb="0" eb="1">
      <t>トイ</t>
    </rPh>
    <phoneticPr fontId="1"/>
  </si>
  <si>
    <t>問５８</t>
    <rPh sb="0" eb="1">
      <t>トイ</t>
    </rPh>
    <phoneticPr fontId="8"/>
  </si>
  <si>
    <t>問５９</t>
    <rPh sb="0" eb="1">
      <t>トイ</t>
    </rPh>
    <phoneticPr fontId="8"/>
  </si>
  <si>
    <t>冬期間における安全・安心な道路環境が整備されていると思いますか
（単一回答）</t>
    <rPh sb="18" eb="20">
      <t>セイビ</t>
    </rPh>
    <rPh sb="26" eb="27">
      <t>オモ</t>
    </rPh>
    <phoneticPr fontId="1"/>
  </si>
  <si>
    <t>生涯学習施設（公民館、図書館、博物館など）を利用したことがありますか（単一回答）</t>
    <rPh sb="35" eb="39">
      <t>タンイツカイトウ</t>
    </rPh>
    <phoneticPr fontId="1"/>
  </si>
  <si>
    <t>※回答比率の母数は、問２３で「１．感じている」と回答した件数（１，３１５）としました。</t>
    <rPh sb="1" eb="5">
      <t>カイトウヒリツ</t>
    </rPh>
    <rPh sb="6" eb="8">
      <t>ボスウ</t>
    </rPh>
    <rPh sb="17" eb="18">
      <t>カン</t>
    </rPh>
    <phoneticPr fontId="1"/>
  </si>
  <si>
    <t>※回答比率の母数は、問５７で「２．住みにくいと思う」と回答した件数（２３２）としました。</t>
    <rPh sb="1" eb="3">
      <t>カイトウ</t>
    </rPh>
    <rPh sb="3" eb="5">
      <t>ヒリツ</t>
    </rPh>
    <rPh sb="6" eb="8">
      <t>ボスウ</t>
    </rPh>
    <phoneticPr fontId="1"/>
  </si>
  <si>
    <t>昨年度、一度でも弘前市の文化財（建造物・城跡・縄文遺跡・庭園）を訪れましたか（単一回答）</t>
    <rPh sb="4" eb="6">
      <t>イチド</t>
    </rPh>
    <rPh sb="20" eb="22">
      <t>ジョウセキ</t>
    </rPh>
    <rPh sb="23" eb="25">
      <t>ジョウモン</t>
    </rPh>
    <rPh sb="25" eb="27">
      <t>イセキ</t>
    </rPh>
    <rPh sb="28" eb="30">
      <t>テイエン</t>
    </rPh>
    <phoneticPr fontId="8"/>
  </si>
  <si>
    <t>施設の
統合</t>
    <rPh sb="0" eb="2">
      <t>シセツ</t>
    </rPh>
    <rPh sb="4" eb="6">
      <t>トウゴウ</t>
    </rPh>
    <phoneticPr fontId="1"/>
  </si>
  <si>
    <t>図書館・
博物館</t>
    <phoneticPr fontId="1"/>
  </si>
  <si>
    <t>雪対策、
除雪が不十分である</t>
    <phoneticPr fontId="1"/>
  </si>
  <si>
    <t>どちらかといえば
不満</t>
    <rPh sb="9" eb="11">
      <t>フマン</t>
    </rPh>
    <phoneticPr fontId="2"/>
  </si>
  <si>
    <t>不満</t>
    <rPh sb="0" eb="2">
      <t>フマン</t>
    </rPh>
    <phoneticPr fontId="2"/>
  </si>
  <si>
    <t>※回答比率の計算方法を変更したため、令和４年度の回答比率が昨年度の報告書と異なります。</t>
    <rPh sb="1" eb="5">
      <t>カイトウヒリツ</t>
    </rPh>
    <rPh sb="6" eb="8">
      <t>ケイサン</t>
    </rPh>
    <rPh sb="8" eb="10">
      <t>ホウホウ</t>
    </rPh>
    <rPh sb="11" eb="13">
      <t>ヘンコウ</t>
    </rPh>
    <rPh sb="18" eb="20">
      <t>レイワ</t>
    </rPh>
    <rPh sb="21" eb="23">
      <t>ネンド</t>
    </rPh>
    <rPh sb="24" eb="28">
      <t>カイトウヒリツ</t>
    </rPh>
    <rPh sb="29" eb="32">
      <t>サクネンド</t>
    </rPh>
    <rPh sb="33" eb="36">
      <t>ホウコクショ</t>
    </rPh>
    <rPh sb="37" eb="38">
      <t>コト</t>
    </rPh>
    <phoneticPr fontId="1"/>
  </si>
  <si>
    <t>※回答比率の計算方法を変更したため、令和３、４年度の回答比率が昨年度の報告書と異なります。</t>
    <rPh sb="1" eb="5">
      <t>カイトウヒリツ</t>
    </rPh>
    <rPh sb="6" eb="8">
      <t>ケイサン</t>
    </rPh>
    <rPh sb="8" eb="10">
      <t>ホウホウ</t>
    </rPh>
    <rPh sb="11" eb="13">
      <t>ヘンコウ</t>
    </rPh>
    <rPh sb="18" eb="20">
      <t>レイワ</t>
    </rPh>
    <rPh sb="23" eb="25">
      <t>ネンド</t>
    </rPh>
    <rPh sb="26" eb="30">
      <t>カイトウヒリツ</t>
    </rPh>
    <rPh sb="31" eb="34">
      <t>サクネンド</t>
    </rPh>
    <rPh sb="35" eb="38">
      <t>ホウコクショ</t>
    </rPh>
    <rPh sb="39" eb="40">
      <t>コト</t>
    </rPh>
    <phoneticPr fontId="1"/>
  </si>
  <si>
    <t>※回答比率の母数は、問９で「１．そう思う」「２．どちらかといえばそう思う」と回答した件数　（４０９）としました。</t>
    <rPh sb="1" eb="5">
      <t>カイトウヒリツ</t>
    </rPh>
    <rPh sb="6" eb="8">
      <t>ボスウ</t>
    </rPh>
    <phoneticPr fontId="1"/>
  </si>
  <si>
    <r>
      <t>※回答比率の</t>
    </r>
    <r>
      <rPr>
        <b/>
        <i/>
        <sz val="9"/>
        <rFont val="ＭＳ Ｐゴシック"/>
        <family val="3"/>
        <charset val="128"/>
      </rPr>
      <t>母数は、問９で「４．どちらかといえばそう</t>
    </r>
    <r>
      <rPr>
        <b/>
        <i/>
        <sz val="9"/>
        <color theme="1"/>
        <rFont val="ＭＳ Ｐゴシック"/>
        <family val="3"/>
        <charset val="128"/>
      </rPr>
      <t>思わない」「５．そう思わない」と　回答した件数（５０７）としました。</t>
    </r>
    <rPh sb="1" eb="5">
      <t>カイトウヒリツ</t>
    </rPh>
    <rPh sb="6" eb="8">
      <t>ボスウ</t>
    </rPh>
    <phoneticPr fontId="1"/>
  </si>
  <si>
    <t>※回答比率の母数は、問２６－１で「２．参加したくない」、問２６－２で「２．参加していない」と　回答した件数（１，１８０）としました。</t>
    <rPh sb="1" eb="5">
      <t>カイトウヒリツ</t>
    </rPh>
    <rPh sb="6" eb="8">
      <t>ボスウ</t>
    </rPh>
    <rPh sb="28" eb="29">
      <t>トイ</t>
    </rPh>
    <phoneticPr fontId="1"/>
  </si>
  <si>
    <r>
      <rPr>
        <b/>
        <i/>
        <sz val="9"/>
        <rFont val="ＭＳ Ｐゴシック"/>
        <family val="3"/>
        <charset val="128"/>
      </rPr>
      <t>※回答比率の母数は、問５７で「１．住みよいと思う」と</t>
    </r>
    <r>
      <rPr>
        <b/>
        <i/>
        <sz val="9"/>
        <color theme="1"/>
        <rFont val="ＭＳ Ｐゴシック"/>
        <family val="3"/>
        <charset val="128"/>
      </rPr>
      <t>回答した件数（１，０７７）としました。</t>
    </r>
    <rPh sb="1" eb="3">
      <t>カイトウ</t>
    </rPh>
    <rPh sb="3" eb="5">
      <t>ヒリツ</t>
    </rPh>
    <rPh sb="6" eb="8">
      <t>ボスウ</t>
    </rPh>
    <phoneticPr fontId="1"/>
  </si>
  <si>
    <t>※回答比率の母数は、６５歳以上と回答した件数(７７３)としました。</t>
    <rPh sb="1" eb="5">
      <t>カイトウヒリツ</t>
    </rPh>
    <rPh sb="6" eb="8">
      <t>ボスウ</t>
    </rPh>
    <rPh sb="12" eb="13">
      <t>サイ</t>
    </rPh>
    <rPh sb="13" eb="15">
      <t>イジョウ</t>
    </rPh>
    <rPh sb="16" eb="18">
      <t>カイトウ</t>
    </rPh>
    <rPh sb="20" eb="21">
      <t>ケン</t>
    </rPh>
    <rPh sb="21" eb="22">
      <t>スウ</t>
    </rPh>
    <phoneticPr fontId="1"/>
  </si>
  <si>
    <t>休日や夜間などにおいて救急医療が受けられることについて
（単一回答）</t>
    <phoneticPr fontId="1"/>
  </si>
  <si>
    <t>公害、ごみ、害虫など、日常生活における生活環境について
（単一回答）</t>
    <phoneticPr fontId="1"/>
  </si>
  <si>
    <t>「広報ひろさき」などの広報活動による情報が役に立ちましたか
（単一回答）</t>
    <phoneticPr fontId="8"/>
  </si>
  <si>
    <t>職場や町会・PTA活動の場など、地域社会全体で男女の地位や立場は平等になっていると思いますか
（単一回答）</t>
    <rPh sb="0" eb="2">
      <t>ショクバ</t>
    </rPh>
    <rPh sb="3" eb="5">
      <t>チョウカイ</t>
    </rPh>
    <rPh sb="9" eb="11">
      <t>カツドウ</t>
    </rPh>
    <rPh sb="12" eb="13">
      <t>バ</t>
    </rPh>
    <rPh sb="16" eb="18">
      <t>チイキ</t>
    </rPh>
    <rPh sb="18" eb="20">
      <t>シャカイ</t>
    </rPh>
    <rPh sb="20" eb="22">
      <t>ゼンタイ</t>
    </rPh>
    <rPh sb="23" eb="25">
      <t>ダンジョ</t>
    </rPh>
    <rPh sb="26" eb="28">
      <t>チイ</t>
    </rPh>
    <rPh sb="29" eb="31">
      <t>タチバ</t>
    </rPh>
    <rPh sb="32" eb="34">
      <t>ビョウドウ</t>
    </rPh>
    <rPh sb="41" eb="42">
      <t>オモ</t>
    </rPh>
    <phoneticPr fontId="1"/>
  </si>
  <si>
    <t>「男性は仕事、女性は家庭」という考え方についてどう思いますか
（単一回答）</t>
    <rPh sb="1" eb="3">
      <t>ダンセイ</t>
    </rPh>
    <rPh sb="4" eb="6">
      <t>シゴト</t>
    </rPh>
    <rPh sb="7" eb="9">
      <t>ジョセイ</t>
    </rPh>
    <rPh sb="10" eb="12">
      <t>カテイ</t>
    </rPh>
    <rPh sb="16" eb="17">
      <t>カンガ</t>
    </rPh>
    <rPh sb="18" eb="19">
      <t>カタ</t>
    </rPh>
    <rPh sb="25" eb="26">
      <t>オモ</t>
    </rPh>
    <phoneticPr fontId="1"/>
  </si>
  <si>
    <t>問６</t>
    <rPh sb="0" eb="1">
      <t>トイ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</si>
</sst>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Red]\(#,##0.0\)"/>
    <numFmt numFmtId="178" formatCode="0.0"/>
    <numFmt numFmtId="179" formatCode="0_);[Red]\(0\)"/>
    <numFmt numFmtId="180" formatCode="0.0_);[Red]\(0.0\)"/>
    <numFmt numFmtId="181" formatCode="#,##0_);[Red]\(#,##0\)"/>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明朝"/>
      <family val="1"/>
      <charset val="128"/>
    </font>
    <font>
      <sz val="9"/>
      <name val="ＭＳ 明朝"/>
      <family val="1"/>
      <charset val="128"/>
    </font>
    <font>
      <sz val="11"/>
      <color theme="1"/>
      <name val="ＭＳ Ｐゴシック"/>
      <family val="2"/>
      <charset val="128"/>
      <scheme val="minor"/>
    </font>
    <font>
      <sz val="11"/>
      <color theme="1"/>
      <name val="ＭＳ Ｐゴシック"/>
      <family val="3"/>
      <charset val="128"/>
      <scheme val="minor"/>
    </font>
    <font>
      <sz val="14"/>
      <name val="HG丸ｺﾞｼｯｸM-PRO"/>
      <family val="3"/>
      <charset val="128"/>
    </font>
    <font>
      <sz val="6"/>
      <name val="ＭＳ Ｐゴシック"/>
      <family val="3"/>
      <charset val="128"/>
      <scheme val="minor"/>
    </font>
    <font>
      <sz val="8"/>
      <color theme="1"/>
      <name val="ＭＳ Ｐゴシック"/>
      <family val="3"/>
      <charset val="128"/>
      <scheme val="minor"/>
    </font>
    <font>
      <b/>
      <i/>
      <sz val="8"/>
      <color theme="1"/>
      <name val="ＭＳ Ｐゴシック"/>
      <family val="3"/>
      <charset val="128"/>
      <scheme val="minor"/>
    </font>
    <font>
      <sz val="8"/>
      <color theme="1"/>
      <name val="ＭＳ Ｐゴシック"/>
      <family val="3"/>
      <charset val="128"/>
    </font>
    <font>
      <b/>
      <i/>
      <sz val="11"/>
      <color theme="1"/>
      <name val="ＭＳ Ｐゴシック"/>
      <family val="3"/>
      <charset val="128"/>
      <scheme val="minor"/>
    </font>
    <font>
      <b/>
      <i/>
      <sz val="9"/>
      <color theme="1"/>
      <name val="ＭＳ Ｐゴシック"/>
      <family val="3"/>
      <charset val="128"/>
    </font>
    <font>
      <sz val="14"/>
      <color theme="1"/>
      <name val="HG丸ｺﾞｼｯｸM-PRO"/>
      <family val="3"/>
      <charset val="128"/>
    </font>
    <font>
      <sz val="9"/>
      <color theme="1"/>
      <name val="ＭＳ Ｐゴシック"/>
      <family val="3"/>
      <charset val="128"/>
    </font>
    <font>
      <sz val="9"/>
      <color theme="1"/>
      <name val="ＭＳ 明朝"/>
      <family val="1"/>
      <charset val="128"/>
    </font>
    <font>
      <sz val="10"/>
      <color theme="1"/>
      <name val="ＭＳ Ｐゴシック"/>
      <family val="3"/>
      <charset val="128"/>
    </font>
    <font>
      <b/>
      <i/>
      <sz val="8"/>
      <color theme="1"/>
      <name val="ＭＳ Ｐゴシック"/>
      <family val="3"/>
      <charset val="128"/>
    </font>
    <font>
      <sz val="10"/>
      <color theme="1"/>
      <name val="ＭＳ 明朝"/>
      <family val="1"/>
      <charset val="128"/>
    </font>
    <font>
      <vertAlign val="superscript"/>
      <sz val="8"/>
      <color theme="1"/>
      <name val="ＭＳ Ｐゴシック"/>
      <family val="3"/>
      <charset val="128"/>
    </font>
    <font>
      <b/>
      <i/>
      <sz val="9"/>
      <name val="ＭＳ Ｐゴシック"/>
      <family val="3"/>
      <charset val="128"/>
    </font>
    <font>
      <sz val="8"/>
      <name val="ＭＳ Ｐゴシック"/>
      <family val="3"/>
      <charset val="128"/>
      <scheme val="minor"/>
    </font>
    <font>
      <sz val="8"/>
      <name val="ＭＳ Ｐゴシック"/>
      <family val="3"/>
      <charset val="128"/>
    </font>
    <font>
      <b/>
      <i/>
      <sz val="9"/>
      <name val="ＭＳ Ｐゴシック"/>
      <family val="3"/>
      <charset val="128"/>
      <scheme val="minor"/>
    </font>
    <font>
      <b/>
      <i/>
      <sz val="8"/>
      <name val="ＭＳ Ｐゴシック"/>
      <family val="3"/>
      <charset val="128"/>
    </font>
    <font>
      <b/>
      <i/>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auto="1"/>
      </top>
      <bottom style="thin">
        <color auto="1"/>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uble">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auto="1"/>
      </bottom>
      <diagonal style="thin">
        <color indexed="64"/>
      </diagonal>
    </border>
    <border diagonalDown="1">
      <left/>
      <right style="thin">
        <color indexed="64"/>
      </right>
      <top style="thin">
        <color indexed="64"/>
      </top>
      <bottom style="thin">
        <color auto="1"/>
      </bottom>
      <diagonal style="thin">
        <color indexed="64"/>
      </diagonal>
    </border>
  </borders>
  <cellStyleXfs count="7">
    <xf numFmtId="0" fontId="0"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cellStyleXfs>
  <cellXfs count="290">
    <xf numFmtId="0" fontId="0" fillId="0" borderId="0" xfId="0">
      <alignment vertical="center"/>
    </xf>
    <xf numFmtId="0" fontId="7" fillId="2" borderId="0" xfId="3" applyFont="1" applyFill="1">
      <alignment vertical="center"/>
    </xf>
    <xf numFmtId="0" fontId="4" fillId="2" borderId="0" xfId="3" applyFont="1" applyFill="1" applyAlignment="1">
      <alignment horizontal="center" vertical="center"/>
    </xf>
    <xf numFmtId="0" fontId="4" fillId="2" borderId="0" xfId="3" applyFont="1" applyFill="1">
      <alignment vertical="center"/>
    </xf>
    <xf numFmtId="0" fontId="4" fillId="2" borderId="0" xfId="1" applyFont="1" applyFill="1">
      <alignment vertical="center"/>
    </xf>
    <xf numFmtId="0" fontId="3" fillId="2" borderId="0" xfId="1" applyFont="1" applyFill="1">
      <alignment vertical="center"/>
    </xf>
    <xf numFmtId="0" fontId="3" fillId="2" borderId="0" xfId="3" applyFont="1" applyFill="1">
      <alignment vertical="center"/>
    </xf>
    <xf numFmtId="38" fontId="4" fillId="2" borderId="0" xfId="6" applyFont="1" applyFill="1">
      <alignment vertical="center"/>
    </xf>
    <xf numFmtId="38" fontId="3" fillId="2" borderId="0" xfId="6" applyFont="1" applyFill="1">
      <alignment vertical="center"/>
    </xf>
    <xf numFmtId="38" fontId="4" fillId="2" borderId="0" xfId="6" applyFont="1" applyFill="1" applyAlignment="1">
      <alignment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vertical="center" wrapText="1"/>
    </xf>
    <xf numFmtId="0" fontId="12" fillId="0" borderId="0" xfId="0" applyFont="1">
      <alignment vertical="center"/>
    </xf>
    <xf numFmtId="0" fontId="4" fillId="0" borderId="0" xfId="3" applyFont="1">
      <alignment vertical="center"/>
    </xf>
    <xf numFmtId="0" fontId="3" fillId="0" borderId="0" xfId="3" applyFont="1">
      <alignment vertical="center"/>
    </xf>
    <xf numFmtId="0" fontId="14" fillId="2" borderId="0" xfId="3" applyFont="1" applyFill="1">
      <alignment vertical="center"/>
    </xf>
    <xf numFmtId="179" fontId="15" fillId="2" borderId="0" xfId="3" applyNumberFormat="1" applyFont="1" applyFill="1">
      <alignment vertical="center"/>
    </xf>
    <xf numFmtId="0" fontId="16" fillId="2" borderId="0" xfId="3" applyFont="1" applyFill="1">
      <alignment vertical="center"/>
    </xf>
    <xf numFmtId="38" fontId="11" fillId="2" borderId="13" xfId="6" applyFont="1" applyFill="1" applyBorder="1" applyAlignment="1">
      <alignment horizontal="right" vertical="center"/>
    </xf>
    <xf numFmtId="178" fontId="11" fillId="2" borderId="16" xfId="3" applyNumberFormat="1" applyFont="1" applyFill="1" applyBorder="1" applyAlignment="1">
      <alignment horizontal="right" vertical="center"/>
    </xf>
    <xf numFmtId="179" fontId="11" fillId="2" borderId="0" xfId="3" applyNumberFormat="1" applyFont="1" applyFill="1" applyAlignment="1">
      <alignment horizontal="center" vertical="center" shrinkToFit="1"/>
    </xf>
    <xf numFmtId="178" fontId="11" fillId="2" borderId="0" xfId="3" applyNumberFormat="1" applyFont="1" applyFill="1" applyAlignment="1">
      <alignment horizontal="right" vertical="center"/>
    </xf>
    <xf numFmtId="0" fontId="15" fillId="2" borderId="0" xfId="3" applyFont="1" applyFill="1">
      <alignment vertical="center"/>
    </xf>
    <xf numFmtId="179" fontId="11" fillId="2" borderId="20" xfId="3" applyNumberFormat="1" applyFont="1" applyFill="1" applyBorder="1" applyAlignment="1">
      <alignment horizontal="center" vertical="center"/>
    </xf>
    <xf numFmtId="38" fontId="11" fillId="2" borderId="13" xfId="6" applyFont="1" applyFill="1" applyBorder="1" applyAlignment="1">
      <alignment horizontal="right" vertical="center" wrapText="1"/>
    </xf>
    <xf numFmtId="38" fontId="11" fillId="2" borderId="14" xfId="6" applyFont="1" applyFill="1" applyBorder="1" applyAlignment="1">
      <alignment horizontal="right" vertical="center"/>
    </xf>
    <xf numFmtId="38" fontId="11" fillId="2" borderId="8" xfId="6" applyFont="1" applyFill="1" applyBorder="1" applyAlignment="1">
      <alignment horizontal="right" vertical="center"/>
    </xf>
    <xf numFmtId="38" fontId="16" fillId="2" borderId="0" xfId="6" applyFont="1" applyFill="1">
      <alignment vertical="center"/>
    </xf>
    <xf numFmtId="178" fontId="11" fillId="2" borderId="16" xfId="3" applyNumberFormat="1" applyFont="1" applyFill="1" applyBorder="1" applyAlignment="1">
      <alignment horizontal="right" vertical="center" wrapText="1"/>
    </xf>
    <xf numFmtId="178" fontId="11" fillId="2" borderId="17" xfId="3" applyNumberFormat="1" applyFont="1" applyFill="1" applyBorder="1" applyAlignment="1">
      <alignment horizontal="right" vertical="center"/>
    </xf>
    <xf numFmtId="178" fontId="11" fillId="2" borderId="19" xfId="3" applyNumberFormat="1" applyFont="1" applyFill="1" applyBorder="1" applyAlignment="1">
      <alignment horizontal="right" vertical="center"/>
    </xf>
    <xf numFmtId="179" fontId="15" fillId="2" borderId="0" xfId="3" applyNumberFormat="1" applyFont="1" applyFill="1" applyAlignment="1">
      <alignment horizontal="center" vertical="center" shrinkToFit="1"/>
    </xf>
    <xf numFmtId="179" fontId="15" fillId="2" borderId="0" xfId="3" applyNumberFormat="1" applyFont="1" applyFill="1" applyAlignment="1">
      <alignment vertical="center" shrinkToFit="1"/>
    </xf>
    <xf numFmtId="179" fontId="17" fillId="2" borderId="0" xfId="3" applyNumberFormat="1" applyFont="1" applyFill="1">
      <alignment vertical="center"/>
    </xf>
    <xf numFmtId="179" fontId="17" fillId="2" borderId="0" xfId="3" applyNumberFormat="1" applyFont="1" applyFill="1" applyAlignment="1">
      <alignment horizontal="center" vertical="center"/>
    </xf>
    <xf numFmtId="0" fontId="16" fillId="2" borderId="0" xfId="3" applyFont="1" applyFill="1" applyAlignment="1">
      <alignment horizontal="center" vertical="center"/>
    </xf>
    <xf numFmtId="38" fontId="17" fillId="2" borderId="0" xfId="6" applyFont="1" applyFill="1" applyBorder="1" applyAlignment="1">
      <alignment vertical="center"/>
    </xf>
    <xf numFmtId="38" fontId="16" fillId="2" borderId="0" xfId="6" applyFont="1" applyFill="1" applyAlignment="1">
      <alignment vertical="center"/>
    </xf>
    <xf numFmtId="178" fontId="17" fillId="2" borderId="0" xfId="2" applyNumberFormat="1" applyFont="1" applyFill="1" applyBorder="1" applyAlignment="1">
      <alignment vertical="center"/>
    </xf>
    <xf numFmtId="38" fontId="15" fillId="2" borderId="0" xfId="6" applyFont="1" applyFill="1">
      <alignment vertical="center"/>
    </xf>
    <xf numFmtId="38" fontId="15" fillId="2" borderId="0" xfId="6" applyFont="1" applyFill="1" applyAlignment="1">
      <alignment vertical="center"/>
    </xf>
    <xf numFmtId="0" fontId="16" fillId="2" borderId="9" xfId="3" applyFont="1" applyFill="1" applyBorder="1">
      <alignment vertical="center"/>
    </xf>
    <xf numFmtId="179" fontId="11" fillId="2" borderId="24" xfId="3" applyNumberFormat="1" applyFont="1" applyFill="1" applyBorder="1" applyAlignment="1">
      <alignment horizontal="center" vertical="center" wrapText="1"/>
    </xf>
    <xf numFmtId="179" fontId="11" fillId="2" borderId="9" xfId="3" applyNumberFormat="1" applyFont="1" applyFill="1" applyBorder="1" applyAlignment="1">
      <alignment horizontal="center" vertical="center" wrapText="1"/>
    </xf>
    <xf numFmtId="38" fontId="11" fillId="2" borderId="13" xfId="6" applyFont="1" applyFill="1" applyBorder="1" applyAlignment="1">
      <alignment vertical="center" shrinkToFit="1"/>
    </xf>
    <xf numFmtId="38" fontId="11" fillId="2" borderId="7" xfId="6" applyFont="1" applyFill="1" applyBorder="1" applyAlignment="1">
      <alignment horizontal="right" vertical="center"/>
    </xf>
    <xf numFmtId="38" fontId="11" fillId="2" borderId="23" xfId="6" applyFont="1" applyFill="1" applyBorder="1" applyAlignment="1">
      <alignment horizontal="right" vertical="center"/>
    </xf>
    <xf numFmtId="38" fontId="17" fillId="2" borderId="9" xfId="6" applyFont="1" applyFill="1" applyBorder="1" applyAlignment="1">
      <alignment vertical="center"/>
    </xf>
    <xf numFmtId="178" fontId="11" fillId="2" borderId="19" xfId="2" applyNumberFormat="1" applyFont="1" applyFill="1" applyBorder="1" applyAlignment="1">
      <alignment horizontal="right" vertical="center"/>
    </xf>
    <xf numFmtId="178" fontId="11" fillId="2" borderId="16" xfId="2" applyNumberFormat="1" applyFont="1" applyFill="1" applyBorder="1" applyAlignment="1">
      <alignment horizontal="right" vertical="center"/>
    </xf>
    <xf numFmtId="179" fontId="17" fillId="2" borderId="9" xfId="3" applyNumberFormat="1" applyFont="1" applyFill="1" applyBorder="1" applyAlignment="1">
      <alignment horizontal="center" vertical="center"/>
    </xf>
    <xf numFmtId="178" fontId="17" fillId="2" borderId="9" xfId="2" applyNumberFormat="1" applyFont="1" applyFill="1" applyBorder="1" applyAlignment="1">
      <alignment vertical="center"/>
    </xf>
    <xf numFmtId="0" fontId="5" fillId="0" borderId="6" xfId="0" applyFont="1" applyBorder="1" applyAlignment="1">
      <alignment horizontal="center" vertical="center" shrinkToFit="1"/>
    </xf>
    <xf numFmtId="178" fontId="17" fillId="2" borderId="0" xfId="3" applyNumberFormat="1" applyFont="1" applyFill="1" applyAlignment="1">
      <alignment horizontal="right" vertical="center"/>
    </xf>
    <xf numFmtId="178" fontId="17" fillId="2" borderId="0" xfId="3" applyNumberFormat="1" applyFont="1" applyFill="1" applyAlignment="1">
      <alignment horizontal="right" vertical="center" wrapText="1"/>
    </xf>
    <xf numFmtId="178" fontId="9" fillId="2" borderId="19" xfId="3" applyNumberFormat="1" applyFont="1" applyFill="1" applyBorder="1" applyAlignment="1">
      <alignment horizontal="right" vertical="center"/>
    </xf>
    <xf numFmtId="178" fontId="9" fillId="2" borderId="16" xfId="3" applyNumberFormat="1" applyFont="1" applyFill="1" applyBorder="1" applyAlignment="1">
      <alignment horizontal="right" vertical="center"/>
    </xf>
    <xf numFmtId="38" fontId="9" fillId="2" borderId="13" xfId="6" applyFont="1" applyFill="1" applyBorder="1" applyAlignment="1">
      <alignment horizontal="right" vertical="center"/>
    </xf>
    <xf numFmtId="179" fontId="17" fillId="2" borderId="0" xfId="3" applyNumberFormat="1" applyFont="1" applyFill="1" applyAlignment="1">
      <alignment horizontal="center" vertical="center" shrinkToFit="1"/>
    </xf>
    <xf numFmtId="0" fontId="16" fillId="2" borderId="0" xfId="1" applyFont="1" applyFill="1">
      <alignment vertical="center"/>
    </xf>
    <xf numFmtId="0" fontId="11" fillId="2" borderId="0" xfId="1" applyFont="1" applyFill="1" applyAlignment="1">
      <alignment horizontal="center" vertical="top" wrapText="1"/>
    </xf>
    <xf numFmtId="0" fontId="17" fillId="2" borderId="0" xfId="1" applyFont="1" applyFill="1" applyAlignment="1">
      <alignment horizontal="center" vertical="center"/>
    </xf>
    <xf numFmtId="0" fontId="19" fillId="2" borderId="0" xfId="1" applyFont="1" applyFill="1">
      <alignment vertical="center"/>
    </xf>
    <xf numFmtId="0" fontId="17" fillId="2" borderId="9" xfId="1" applyFont="1" applyFill="1" applyBorder="1" applyAlignment="1">
      <alignment horizontal="center" vertical="center"/>
    </xf>
    <xf numFmtId="178" fontId="11" fillId="2" borderId="17" xfId="2" applyNumberFormat="1" applyFont="1" applyFill="1" applyBorder="1" applyAlignment="1">
      <alignment horizontal="right" vertical="center"/>
    </xf>
    <xf numFmtId="179" fontId="11" fillId="2" borderId="0" xfId="3" applyNumberFormat="1" applyFont="1" applyFill="1" applyAlignment="1">
      <alignment horizontal="center" vertical="center"/>
    </xf>
    <xf numFmtId="38" fontId="11" fillId="2" borderId="0" xfId="6" applyFont="1" applyFill="1" applyBorder="1" applyAlignment="1">
      <alignment horizontal="right" vertical="center"/>
    </xf>
    <xf numFmtId="178" fontId="11" fillId="2" borderId="0" xfId="3" applyNumberFormat="1" applyFont="1" applyFill="1" applyAlignment="1">
      <alignment horizontal="right" vertical="center" wrapText="1"/>
    </xf>
    <xf numFmtId="178" fontId="9" fillId="2" borderId="0" xfId="3" applyNumberFormat="1" applyFont="1" applyFill="1" applyAlignment="1">
      <alignment horizontal="right" vertical="center"/>
    </xf>
    <xf numFmtId="179" fontId="15" fillId="0" borderId="0" xfId="3" applyNumberFormat="1" applyFont="1" applyAlignment="1">
      <alignment horizontal="center" vertical="center" shrinkToFit="1"/>
    </xf>
    <xf numFmtId="179" fontId="15" fillId="0" borderId="0" xfId="3" applyNumberFormat="1" applyFont="1" applyAlignment="1">
      <alignment vertical="center" shrinkToFit="1"/>
    </xf>
    <xf numFmtId="179" fontId="17" fillId="0" borderId="0" xfId="3" applyNumberFormat="1" applyFont="1">
      <alignment vertical="center"/>
    </xf>
    <xf numFmtId="0" fontId="16" fillId="0" borderId="0" xfId="3" applyFont="1">
      <alignment vertical="center"/>
    </xf>
    <xf numFmtId="179" fontId="11" fillId="2" borderId="21" xfId="3" applyNumberFormat="1" applyFont="1" applyFill="1" applyBorder="1" applyAlignment="1">
      <alignment horizontal="center" vertical="center"/>
    </xf>
    <xf numFmtId="178" fontId="11" fillId="2" borderId="10" xfId="3" applyNumberFormat="1" applyFont="1" applyFill="1" applyBorder="1" applyAlignment="1">
      <alignment horizontal="right" vertical="center"/>
    </xf>
    <xf numFmtId="179" fontId="17" fillId="2" borderId="6" xfId="3" applyNumberFormat="1" applyFont="1" applyFill="1" applyBorder="1" applyAlignment="1">
      <alignment horizontal="center" vertical="center" shrinkToFit="1"/>
    </xf>
    <xf numFmtId="179" fontId="15" fillId="2" borderId="6" xfId="3" applyNumberFormat="1" applyFont="1" applyFill="1" applyBorder="1" applyAlignment="1">
      <alignment horizontal="center" vertical="center" shrinkToFit="1"/>
    </xf>
    <xf numFmtId="178" fontId="17" fillId="2" borderId="6" xfId="2" applyNumberFormat="1" applyFont="1" applyFill="1" applyBorder="1" applyAlignment="1">
      <alignment horizontal="right" vertical="center"/>
    </xf>
    <xf numFmtId="178" fontId="17" fillId="2" borderId="6" xfId="3" applyNumberFormat="1" applyFont="1" applyFill="1" applyBorder="1" applyAlignment="1">
      <alignment horizontal="right" vertical="center"/>
    </xf>
    <xf numFmtId="179" fontId="15" fillId="2" borderId="9" xfId="3" applyNumberFormat="1" applyFont="1" applyFill="1" applyBorder="1">
      <alignment vertical="center"/>
    </xf>
    <xf numFmtId="178" fontId="11" fillId="2" borderId="0" xfId="2" applyNumberFormat="1" applyFont="1" applyFill="1" applyBorder="1" applyAlignment="1">
      <alignment horizontal="right" vertical="center"/>
    </xf>
    <xf numFmtId="178" fontId="17" fillId="2" borderId="0" xfId="2" applyNumberFormat="1" applyFont="1" applyFill="1" applyBorder="1" applyAlignment="1">
      <alignment horizontal="right" vertical="center"/>
    </xf>
    <xf numFmtId="0" fontId="9" fillId="0" borderId="0" xfId="0" applyFont="1" applyAlignment="1">
      <alignment vertical="center" shrinkToFit="1"/>
    </xf>
    <xf numFmtId="0" fontId="5" fillId="0" borderId="0" xfId="0" applyFont="1" applyAlignment="1">
      <alignment horizontal="center" vertical="center" shrinkToFit="1"/>
    </xf>
    <xf numFmtId="38" fontId="11" fillId="2" borderId="9" xfId="6" applyFont="1" applyFill="1" applyBorder="1" applyAlignment="1">
      <alignment horizontal="right" vertical="center"/>
    </xf>
    <xf numFmtId="178" fontId="11" fillId="2" borderId="9" xfId="3" applyNumberFormat="1" applyFont="1" applyFill="1" applyBorder="1" applyAlignment="1">
      <alignment horizontal="right" vertical="center"/>
    </xf>
    <xf numFmtId="0" fontId="5" fillId="0" borderId="0" xfId="0" applyFont="1" applyAlignment="1">
      <alignment vertical="center" wrapText="1" shrinkToFit="1"/>
    </xf>
    <xf numFmtId="0" fontId="5" fillId="0" borderId="0" xfId="0" applyFont="1">
      <alignment vertical="center"/>
    </xf>
    <xf numFmtId="38" fontId="19" fillId="2" borderId="0" xfId="6" applyFont="1" applyFill="1">
      <alignment vertical="center"/>
    </xf>
    <xf numFmtId="0" fontId="19" fillId="2" borderId="0" xfId="3" applyFont="1" applyFill="1">
      <alignment vertical="center"/>
    </xf>
    <xf numFmtId="178" fontId="11" fillId="2" borderId="12" xfId="3" applyNumberFormat="1" applyFont="1" applyFill="1" applyBorder="1" applyAlignment="1">
      <alignment horizontal="right" vertical="center"/>
    </xf>
    <xf numFmtId="179" fontId="14" fillId="2" borderId="1" xfId="3" applyNumberFormat="1" applyFont="1" applyFill="1" applyBorder="1" applyAlignment="1">
      <alignment vertical="center" shrinkToFit="1"/>
    </xf>
    <xf numFmtId="179" fontId="14" fillId="2" borderId="0" xfId="3" applyNumberFormat="1" applyFont="1" applyFill="1" applyAlignment="1">
      <alignment vertical="center" shrinkToFit="1"/>
    </xf>
    <xf numFmtId="0" fontId="17" fillId="2" borderId="6" xfId="1" applyFont="1" applyFill="1" applyBorder="1" applyAlignment="1">
      <alignment horizontal="center" vertical="center" shrinkToFit="1"/>
    </xf>
    <xf numFmtId="179" fontId="17" fillId="2" borderId="0" xfId="4" applyNumberFormat="1" applyFont="1" applyFill="1" applyBorder="1" applyAlignment="1">
      <alignment horizontal="right" vertical="center"/>
    </xf>
    <xf numFmtId="176" fontId="17" fillId="2" borderId="0" xfId="2" applyNumberFormat="1" applyFont="1" applyFill="1" applyBorder="1" applyAlignment="1">
      <alignment vertical="center"/>
    </xf>
    <xf numFmtId="0" fontId="11" fillId="2" borderId="18" xfId="1" applyFont="1" applyFill="1" applyBorder="1" applyAlignment="1">
      <alignment horizontal="center" vertical="center"/>
    </xf>
    <xf numFmtId="38" fontId="16" fillId="2" borderId="0" xfId="6" applyFont="1" applyFill="1" applyBorder="1">
      <alignment vertical="center"/>
    </xf>
    <xf numFmtId="176" fontId="17" fillId="2" borderId="9" xfId="2" applyNumberFormat="1" applyFont="1" applyFill="1" applyBorder="1" applyAlignment="1">
      <alignment vertical="center"/>
    </xf>
    <xf numFmtId="0" fontId="17" fillId="2" borderId="6" xfId="1" applyFont="1" applyFill="1" applyBorder="1" applyAlignment="1">
      <alignment horizontal="center" vertical="center"/>
    </xf>
    <xf numFmtId="0" fontId="15" fillId="2" borderId="6" xfId="1" applyFont="1" applyFill="1" applyBorder="1" applyAlignment="1">
      <alignment vertical="center" wrapText="1"/>
    </xf>
    <xf numFmtId="176" fontId="17" fillId="2" borderId="6" xfId="2" applyNumberFormat="1" applyFont="1" applyFill="1" applyBorder="1" applyAlignment="1">
      <alignment vertical="center"/>
    </xf>
    <xf numFmtId="179" fontId="11" fillId="2" borderId="20" xfId="3" applyNumberFormat="1" applyFont="1" applyFill="1" applyBorder="1" applyAlignment="1">
      <alignment horizontal="center" vertical="center" wrapText="1"/>
    </xf>
    <xf numFmtId="179" fontId="17" fillId="0" borderId="0" xfId="3" applyNumberFormat="1" applyFont="1" applyAlignment="1">
      <alignment horizontal="center" vertical="center" shrinkToFit="1"/>
    </xf>
    <xf numFmtId="178" fontId="17" fillId="0" borderId="0" xfId="2" applyNumberFormat="1" applyFont="1" applyFill="1" applyBorder="1" applyAlignment="1">
      <alignment horizontal="right" vertical="center"/>
    </xf>
    <xf numFmtId="0" fontId="19" fillId="0" borderId="0" xfId="3" applyFont="1">
      <alignment vertical="center"/>
    </xf>
    <xf numFmtId="0" fontId="11" fillId="2" borderId="8" xfId="3" applyFont="1" applyFill="1" applyBorder="1" applyAlignment="1">
      <alignment horizontal="right" vertical="center"/>
    </xf>
    <xf numFmtId="38" fontId="17" fillId="2" borderId="0" xfId="6" applyFont="1" applyFill="1">
      <alignment vertical="center"/>
    </xf>
    <xf numFmtId="179" fontId="15" fillId="2" borderId="1" xfId="3" applyNumberFormat="1" applyFont="1" applyFill="1" applyBorder="1" applyAlignment="1">
      <alignment horizontal="center" vertical="center" shrinkToFit="1"/>
    </xf>
    <xf numFmtId="0" fontId="11" fillId="2" borderId="13" xfId="1" applyFont="1" applyFill="1" applyBorder="1" applyAlignment="1">
      <alignment horizontal="right" vertical="center" wrapText="1"/>
    </xf>
    <xf numFmtId="0" fontId="11" fillId="2" borderId="15" xfId="1" applyFont="1" applyFill="1" applyBorder="1" applyAlignment="1">
      <alignment horizontal="right" vertical="center" wrapText="1"/>
    </xf>
    <xf numFmtId="38" fontId="11" fillId="2" borderId="0" xfId="6" applyFont="1" applyFill="1" applyBorder="1" applyAlignment="1">
      <alignment vertical="center"/>
    </xf>
    <xf numFmtId="177" fontId="11" fillId="2" borderId="0" xfId="2" applyNumberFormat="1" applyFont="1" applyFill="1" applyBorder="1" applyAlignment="1">
      <alignment vertical="center"/>
    </xf>
    <xf numFmtId="0" fontId="17" fillId="2" borderId="1" xfId="1" applyFont="1" applyFill="1" applyBorder="1" applyAlignment="1">
      <alignment horizontal="center" vertical="center"/>
    </xf>
    <xf numFmtId="177" fontId="17" fillId="2" borderId="0" xfId="2" applyNumberFormat="1" applyFont="1" applyFill="1" applyBorder="1" applyAlignment="1">
      <alignment vertical="center"/>
    </xf>
    <xf numFmtId="38" fontId="11" fillId="2" borderId="8" xfId="3" applyNumberFormat="1" applyFont="1" applyFill="1" applyBorder="1" applyAlignment="1">
      <alignment horizontal="right" vertical="center"/>
    </xf>
    <xf numFmtId="0" fontId="11" fillId="2" borderId="13" xfId="1" applyFont="1" applyFill="1" applyBorder="1">
      <alignment vertical="center"/>
    </xf>
    <xf numFmtId="178" fontId="9" fillId="2" borderId="12" xfId="3" applyNumberFormat="1" applyFont="1" applyFill="1" applyBorder="1" applyAlignment="1">
      <alignment horizontal="right" vertical="center"/>
    </xf>
    <xf numFmtId="178" fontId="17" fillId="0" borderId="0" xfId="2" applyNumberFormat="1" applyFont="1" applyFill="1" applyBorder="1" applyAlignment="1">
      <alignment vertical="center"/>
    </xf>
    <xf numFmtId="0" fontId="17" fillId="2" borderId="0" xfId="1" applyFont="1" applyFill="1" applyAlignment="1">
      <alignment horizontal="center" vertical="center" shrinkToFit="1"/>
    </xf>
    <xf numFmtId="0" fontId="11" fillId="2" borderId="0" xfId="3" applyFont="1" applyFill="1" applyAlignment="1">
      <alignment horizontal="right" vertical="center"/>
    </xf>
    <xf numFmtId="179" fontId="11" fillId="2" borderId="15" xfId="3" applyNumberFormat="1" applyFont="1" applyFill="1" applyBorder="1" applyAlignment="1">
      <alignment horizontal="right" vertical="center" wrapText="1"/>
    </xf>
    <xf numFmtId="179" fontId="11" fillId="2" borderId="27" xfId="3" applyNumberFormat="1" applyFont="1" applyFill="1" applyBorder="1" applyAlignment="1">
      <alignment horizontal="right" vertical="center" wrapText="1" shrinkToFit="1"/>
    </xf>
    <xf numFmtId="179" fontId="11" fillId="2" borderId="10" xfId="3" applyNumberFormat="1" applyFont="1" applyFill="1" applyBorder="1" applyAlignment="1">
      <alignment horizontal="right" vertical="center" wrapText="1"/>
    </xf>
    <xf numFmtId="179" fontId="11" fillId="2" borderId="13" xfId="3" applyNumberFormat="1" applyFont="1" applyFill="1" applyBorder="1" applyAlignment="1">
      <alignment horizontal="right" vertical="center" wrapText="1"/>
    </xf>
    <xf numFmtId="179" fontId="11" fillId="2" borderId="14" xfId="3" applyNumberFormat="1" applyFont="1" applyFill="1" applyBorder="1" applyAlignment="1">
      <alignment horizontal="right" vertical="center" wrapText="1" shrinkToFit="1"/>
    </xf>
    <xf numFmtId="179" fontId="11" fillId="2" borderId="8" xfId="3" applyNumberFormat="1" applyFont="1" applyFill="1" applyBorder="1" applyAlignment="1">
      <alignment horizontal="right" vertical="center" wrapText="1"/>
    </xf>
    <xf numFmtId="180" fontId="11" fillId="2" borderId="16" xfId="3" applyNumberFormat="1" applyFont="1" applyFill="1" applyBorder="1" applyAlignment="1">
      <alignment horizontal="right" vertical="center" wrapText="1"/>
    </xf>
    <xf numFmtId="180" fontId="11" fillId="2" borderId="17" xfId="3" applyNumberFormat="1" applyFont="1" applyFill="1" applyBorder="1" applyAlignment="1">
      <alignment horizontal="right" vertical="center" wrapText="1" shrinkToFit="1"/>
    </xf>
    <xf numFmtId="180" fontId="11" fillId="2" borderId="12" xfId="3" applyNumberFormat="1" applyFont="1" applyFill="1" applyBorder="1" applyAlignment="1">
      <alignment horizontal="right" vertical="center" wrapText="1"/>
    </xf>
    <xf numFmtId="180" fontId="11" fillId="2" borderId="15" xfId="3" applyNumberFormat="1" applyFont="1" applyFill="1" applyBorder="1" applyAlignment="1">
      <alignment horizontal="right" vertical="center" wrapText="1"/>
    </xf>
    <xf numFmtId="180" fontId="11" fillId="2" borderId="27" xfId="3" applyNumberFormat="1" applyFont="1" applyFill="1" applyBorder="1" applyAlignment="1">
      <alignment horizontal="right" vertical="center" wrapText="1" shrinkToFit="1"/>
    </xf>
    <xf numFmtId="180" fontId="11" fillId="2" borderId="10" xfId="3" applyNumberFormat="1" applyFont="1" applyFill="1" applyBorder="1" applyAlignment="1">
      <alignment horizontal="right" vertical="center" wrapText="1"/>
    </xf>
    <xf numFmtId="180" fontId="11" fillId="2" borderId="16" xfId="3" applyNumberFormat="1" applyFont="1" applyFill="1" applyBorder="1" applyAlignment="1">
      <alignment horizontal="right" vertical="center" wrapText="1" shrinkToFit="1"/>
    </xf>
    <xf numFmtId="180" fontId="11" fillId="2" borderId="15" xfId="3" applyNumberFormat="1" applyFont="1" applyFill="1" applyBorder="1" applyAlignment="1">
      <alignment horizontal="right" vertical="center" wrapText="1" shrinkToFit="1"/>
    </xf>
    <xf numFmtId="181" fontId="11" fillId="2" borderId="15" xfId="3" applyNumberFormat="1" applyFont="1" applyFill="1" applyBorder="1" applyAlignment="1">
      <alignment horizontal="right" vertical="center" wrapText="1"/>
    </xf>
    <xf numFmtId="181" fontId="11" fillId="2" borderId="13" xfId="3" applyNumberFormat="1" applyFont="1" applyFill="1" applyBorder="1" applyAlignment="1">
      <alignment horizontal="right" vertical="center" wrapText="1"/>
    </xf>
    <xf numFmtId="181" fontId="11" fillId="2" borderId="13" xfId="3" applyNumberFormat="1" applyFont="1" applyFill="1" applyBorder="1" applyAlignment="1">
      <alignment horizontal="right" vertical="center" wrapText="1" shrinkToFit="1"/>
    </xf>
    <xf numFmtId="181" fontId="11" fillId="2" borderId="15" xfId="3" applyNumberFormat="1" applyFont="1" applyFill="1" applyBorder="1" applyAlignment="1">
      <alignment horizontal="right" vertical="center" wrapText="1" shrinkToFit="1"/>
    </xf>
    <xf numFmtId="179" fontId="11" fillId="2" borderId="1" xfId="3" applyNumberFormat="1" applyFont="1" applyFill="1" applyBorder="1" applyAlignment="1">
      <alignment vertical="center" shrinkToFit="1"/>
    </xf>
    <xf numFmtId="179" fontId="11" fillId="2" borderId="13" xfId="3" applyNumberFormat="1" applyFont="1" applyFill="1" applyBorder="1" applyAlignment="1">
      <alignment horizontal="center" vertical="center" wrapText="1"/>
    </xf>
    <xf numFmtId="179" fontId="11" fillId="2" borderId="16" xfId="3" applyNumberFormat="1" applyFont="1" applyFill="1" applyBorder="1" applyAlignment="1">
      <alignment horizontal="center" vertical="center" wrapText="1"/>
    </xf>
    <xf numFmtId="179" fontId="11" fillId="2" borderId="18" xfId="3" applyNumberFormat="1" applyFont="1" applyFill="1" applyBorder="1" applyAlignment="1">
      <alignment horizontal="center" vertical="center" wrapText="1"/>
    </xf>
    <xf numFmtId="179" fontId="11" fillId="2" borderId="13" xfId="3" applyNumberFormat="1" applyFont="1" applyFill="1" applyBorder="1" applyAlignment="1">
      <alignment horizontal="center" vertical="center" wrapText="1" shrinkToFit="1"/>
    </xf>
    <xf numFmtId="179" fontId="11" fillId="2" borderId="15" xfId="3" applyNumberFormat="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3" fillId="2" borderId="0" xfId="1" applyFont="1" applyFill="1" applyAlignment="1">
      <alignment vertical="center" wrapText="1"/>
    </xf>
    <xf numFmtId="0" fontId="21" fillId="2" borderId="0" xfId="1" applyFont="1" applyFill="1" applyAlignment="1">
      <alignment horizontal="left" vertical="center" wrapText="1"/>
    </xf>
    <xf numFmtId="0" fontId="11" fillId="2" borderId="15" xfId="1" applyFont="1" applyFill="1" applyBorder="1" applyAlignment="1">
      <alignment horizontal="center" vertical="center" wrapText="1"/>
    </xf>
    <xf numFmtId="179" fontId="14" fillId="2" borderId="0" xfId="3" applyNumberFormat="1" applyFont="1" applyFill="1" applyAlignment="1">
      <alignment horizontal="left" vertical="center" shrinkToFit="1"/>
    </xf>
    <xf numFmtId="179" fontId="11" fillId="2" borderId="18" xfId="3" applyNumberFormat="1" applyFont="1" applyFill="1" applyBorder="1" applyAlignment="1">
      <alignment horizontal="center" vertical="center"/>
    </xf>
    <xf numFmtId="179" fontId="11" fillId="2" borderId="10" xfId="3" applyNumberFormat="1" applyFont="1" applyFill="1" applyBorder="1" applyAlignment="1">
      <alignment horizontal="center" vertical="center" wrapText="1"/>
    </xf>
    <xf numFmtId="179" fontId="11" fillId="2" borderId="12" xfId="3" applyNumberFormat="1" applyFont="1" applyFill="1" applyBorder="1" applyAlignment="1">
      <alignment horizontal="center" vertical="center" wrapText="1"/>
    </xf>
    <xf numFmtId="0" fontId="11" fillId="2" borderId="16" xfId="1" applyFont="1" applyFill="1" applyBorder="1" applyAlignment="1">
      <alignment horizontal="center" vertical="center" wrapText="1"/>
    </xf>
    <xf numFmtId="179" fontId="11" fillId="2" borderId="0" xfId="3" applyNumberFormat="1" applyFont="1" applyFill="1" applyAlignment="1">
      <alignment horizontal="center" vertical="center" wrapText="1"/>
    </xf>
    <xf numFmtId="0" fontId="11" fillId="2" borderId="0" xfId="1" applyFont="1" applyFill="1" applyAlignment="1">
      <alignment horizontal="center" vertical="center" wrapText="1"/>
    </xf>
    <xf numFmtId="0" fontId="11" fillId="2" borderId="9" xfId="1" applyFont="1" applyFill="1" applyBorder="1" applyAlignment="1">
      <alignment horizontal="center" vertical="center"/>
    </xf>
    <xf numFmtId="0" fontId="11" fillId="2" borderId="0" xfId="1" applyFont="1" applyFill="1" applyAlignment="1">
      <alignment horizontal="center" vertical="center"/>
    </xf>
    <xf numFmtId="0" fontId="11" fillId="2" borderId="9" xfId="1" applyFont="1" applyFill="1" applyBorder="1" applyAlignment="1">
      <alignment horizontal="left" vertical="top" wrapText="1"/>
    </xf>
    <xf numFmtId="0" fontId="11" fillId="2" borderId="9" xfId="1" applyFont="1" applyFill="1" applyBorder="1" applyAlignment="1">
      <alignment horizontal="center" vertical="top" wrapText="1"/>
    </xf>
    <xf numFmtId="0" fontId="13" fillId="2" borderId="0" xfId="1" applyFont="1" applyFill="1" applyAlignment="1">
      <alignment horizontal="left" vertical="center" wrapText="1"/>
    </xf>
    <xf numFmtId="179" fontId="11" fillId="2" borderId="13" xfId="3" applyNumberFormat="1" applyFont="1" applyFill="1" applyBorder="1" applyAlignment="1">
      <alignment horizontal="center" vertical="center" shrinkToFit="1"/>
    </xf>
    <xf numFmtId="179" fontId="11" fillId="2" borderId="18" xfId="3" applyNumberFormat="1" applyFont="1" applyFill="1" applyBorder="1" applyAlignment="1">
      <alignment horizontal="center" vertical="center" shrinkToFit="1"/>
    </xf>
    <xf numFmtId="0" fontId="11" fillId="2" borderId="13" xfId="1" applyFont="1" applyFill="1" applyBorder="1" applyAlignment="1">
      <alignment horizontal="center" vertical="center" wrapText="1"/>
    </xf>
    <xf numFmtId="38" fontId="11" fillId="2" borderId="18" xfId="6" applyFont="1" applyFill="1" applyBorder="1" applyAlignment="1">
      <alignment horizontal="center" vertical="center" wrapText="1"/>
    </xf>
    <xf numFmtId="0" fontId="11" fillId="2" borderId="6" xfId="1" applyFont="1" applyFill="1" applyBorder="1" applyAlignment="1">
      <alignment horizontal="center" vertical="center"/>
    </xf>
    <xf numFmtId="0" fontId="11" fillId="2" borderId="7" xfId="1" applyFont="1" applyFill="1" applyBorder="1" applyAlignment="1">
      <alignment horizontal="left" vertical="top" wrapText="1"/>
    </xf>
    <xf numFmtId="0" fontId="11" fillId="2" borderId="7" xfId="1" applyFont="1" applyFill="1" applyBorder="1" applyAlignment="1">
      <alignment horizontal="center" vertical="center"/>
    </xf>
    <xf numFmtId="179" fontId="17" fillId="2" borderId="1" xfId="3" applyNumberFormat="1" applyFont="1" applyFill="1" applyBorder="1">
      <alignment vertical="center"/>
    </xf>
    <xf numFmtId="38" fontId="11" fillId="2" borderId="15" xfId="6" applyFont="1" applyFill="1" applyBorder="1" applyAlignment="1">
      <alignment horizontal="right" vertical="center" wrapText="1"/>
    </xf>
    <xf numFmtId="0" fontId="11" fillId="2" borderId="10" xfId="1" applyFont="1" applyFill="1" applyBorder="1" applyAlignment="1">
      <alignment horizontal="right" vertical="center" wrapText="1"/>
    </xf>
    <xf numFmtId="178" fontId="11" fillId="2" borderId="12" xfId="2" applyNumberFormat="1" applyFont="1" applyFill="1" applyBorder="1" applyAlignment="1">
      <alignment horizontal="right" vertical="center"/>
    </xf>
    <xf numFmtId="179" fontId="11" fillId="0" borderId="12" xfId="3" applyNumberFormat="1" applyFont="1" applyBorder="1" applyAlignment="1">
      <alignment horizontal="center" vertical="center" wrapText="1"/>
    </xf>
    <xf numFmtId="179" fontId="11" fillId="0" borderId="16" xfId="3" applyNumberFormat="1" applyFont="1" applyBorder="1" applyAlignment="1">
      <alignment horizontal="center" vertical="center" wrapText="1"/>
    </xf>
    <xf numFmtId="0" fontId="11" fillId="2" borderId="21" xfId="1" applyFont="1" applyFill="1" applyBorder="1" applyAlignment="1">
      <alignment horizontal="center" vertical="center" wrapText="1"/>
    </xf>
    <xf numFmtId="178" fontId="11" fillId="2" borderId="11" xfId="3" applyNumberFormat="1" applyFont="1" applyFill="1" applyBorder="1" applyAlignment="1">
      <alignment horizontal="right" vertical="center"/>
    </xf>
    <xf numFmtId="179" fontId="11" fillId="2" borderId="13" xfId="3" applyNumberFormat="1" applyFont="1" applyFill="1" applyBorder="1" applyAlignment="1">
      <alignment vertical="center" shrinkToFit="1"/>
    </xf>
    <xf numFmtId="179" fontId="11" fillId="2" borderId="18" xfId="3" applyNumberFormat="1" applyFont="1" applyFill="1" applyBorder="1" applyAlignment="1">
      <alignment vertical="center" shrinkToFit="1"/>
    </xf>
    <xf numFmtId="177" fontId="11" fillId="2" borderId="18" xfId="2" applyNumberFormat="1" applyFont="1" applyFill="1" applyBorder="1" applyAlignment="1">
      <alignment horizontal="center" vertical="center"/>
    </xf>
    <xf numFmtId="0" fontId="9" fillId="0" borderId="0" xfId="0" applyFont="1" applyAlignment="1">
      <alignment horizontal="center" vertical="center" wrapText="1"/>
    </xf>
    <xf numFmtId="179" fontId="15" fillId="2" borderId="0" xfId="3" applyNumberFormat="1" applyFont="1" applyFill="1" applyAlignment="1">
      <alignment horizontal="center" vertical="center" wrapText="1"/>
    </xf>
    <xf numFmtId="0" fontId="5" fillId="0" borderId="0" xfId="0" applyFont="1" applyAlignment="1">
      <alignment horizontal="center" vertical="center" wrapText="1"/>
    </xf>
    <xf numFmtId="179" fontId="15" fillId="0" borderId="0" xfId="3" applyNumberFormat="1" applyFont="1" applyAlignment="1">
      <alignment horizontal="center" vertical="center" wrapText="1"/>
    </xf>
    <xf numFmtId="0" fontId="13" fillId="2" borderId="0" xfId="1" applyFont="1" applyFill="1" applyAlignment="1">
      <alignment horizontal="center" vertical="center" wrapText="1"/>
    </xf>
    <xf numFmtId="0" fontId="13" fillId="2" borderId="0" xfId="1" applyFont="1" applyFill="1" applyAlignment="1">
      <alignment horizontal="center" vertical="center"/>
    </xf>
    <xf numFmtId="0" fontId="10" fillId="0" borderId="0" xfId="0" applyFont="1" applyAlignment="1">
      <alignment horizontal="center" vertical="center" wrapText="1"/>
    </xf>
    <xf numFmtId="0" fontId="15" fillId="2" borderId="0" xfId="1" applyFont="1" applyFill="1" applyAlignment="1">
      <alignment horizontal="center" vertical="center" wrapText="1"/>
    </xf>
    <xf numFmtId="0" fontId="15" fillId="2" borderId="6"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5" fillId="0" borderId="0" xfId="0" applyFont="1" applyAlignment="1">
      <alignment horizontal="center" vertical="center"/>
    </xf>
    <xf numFmtId="0" fontId="26" fillId="0" borderId="0" xfId="0" applyFont="1" applyAlignment="1">
      <alignment horizontal="left" vertical="center"/>
    </xf>
    <xf numFmtId="178" fontId="17" fillId="0" borderId="1" xfId="2" applyNumberFormat="1" applyFont="1" applyFill="1" applyBorder="1" applyAlignment="1">
      <alignment vertical="center"/>
    </xf>
    <xf numFmtId="179" fontId="15" fillId="0" borderId="1" xfId="3" applyNumberFormat="1" applyFont="1" applyBorder="1" applyAlignment="1">
      <alignment horizontal="center" vertical="center" shrinkToFit="1"/>
    </xf>
    <xf numFmtId="0" fontId="13" fillId="2" borderId="0" xfId="1" applyFont="1" applyFill="1" applyAlignment="1">
      <alignment vertical="center" wrapText="1"/>
    </xf>
    <xf numFmtId="0" fontId="11" fillId="2" borderId="18" xfId="1" applyFont="1" applyFill="1" applyBorder="1" applyAlignment="1">
      <alignment horizontal="center" vertical="center" wrapText="1"/>
    </xf>
    <xf numFmtId="0" fontId="11" fillId="2" borderId="6" xfId="1" applyFont="1" applyFill="1" applyBorder="1" applyAlignment="1">
      <alignment horizontal="center" vertical="center"/>
    </xf>
    <xf numFmtId="0" fontId="11" fillId="2" borderId="0" xfId="1" applyFont="1" applyFill="1" applyAlignment="1">
      <alignment horizontal="center" vertical="center"/>
    </xf>
    <xf numFmtId="179" fontId="11" fillId="2" borderId="13" xfId="3" applyNumberFormat="1" applyFont="1" applyFill="1" applyBorder="1" applyAlignment="1">
      <alignment horizontal="center" vertical="center" shrinkToFit="1"/>
    </xf>
    <xf numFmtId="179" fontId="11" fillId="2" borderId="16" xfId="3" applyNumberFormat="1" applyFont="1" applyFill="1" applyBorder="1" applyAlignment="1">
      <alignment horizontal="center" vertical="center" shrinkToFit="1"/>
    </xf>
    <xf numFmtId="0" fontId="11" fillId="2" borderId="13"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21" fillId="2" borderId="0" xfId="1" applyFont="1" applyFill="1" applyAlignment="1">
      <alignment horizontal="left" vertical="center" wrapText="1"/>
    </xf>
    <xf numFmtId="179" fontId="11" fillId="2" borderId="29" xfId="3" applyNumberFormat="1" applyFont="1" applyFill="1" applyBorder="1" applyAlignment="1">
      <alignment horizontal="left" wrapText="1"/>
    </xf>
    <xf numFmtId="179" fontId="11" fillId="2" borderId="30" xfId="3" applyNumberFormat="1" applyFont="1" applyFill="1" applyBorder="1" applyAlignment="1">
      <alignment horizontal="left" wrapText="1"/>
    </xf>
    <xf numFmtId="0" fontId="18" fillId="2" borderId="22" xfId="1" applyFont="1" applyFill="1" applyBorder="1" applyAlignment="1">
      <alignment horizontal="left" vertical="center" wrapText="1"/>
    </xf>
    <xf numFmtId="0" fontId="18" fillId="2" borderId="21" xfId="1" applyFont="1" applyFill="1" applyBorder="1" applyAlignment="1">
      <alignment horizontal="left" vertical="center" wrapText="1"/>
    </xf>
    <xf numFmtId="179" fontId="11" fillId="0" borderId="18" xfId="3" applyNumberFormat="1" applyFont="1" applyBorder="1" applyAlignment="1">
      <alignment horizontal="center" vertical="center" wrapText="1"/>
    </xf>
    <xf numFmtId="38" fontId="11" fillId="2" borderId="18" xfId="6" applyFont="1" applyFill="1" applyBorder="1" applyAlignment="1">
      <alignment horizontal="center" vertical="center" wrapText="1"/>
    </xf>
    <xf numFmtId="0" fontId="11" fillId="0" borderId="7"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1" xfId="1" applyFont="1" applyBorder="1" applyAlignment="1">
      <alignment horizontal="center" vertical="center" wrapText="1"/>
    </xf>
    <xf numFmtId="179" fontId="11" fillId="2" borderId="13" xfId="3" applyNumberFormat="1" applyFont="1" applyFill="1" applyBorder="1" applyAlignment="1">
      <alignment horizontal="center" vertical="center" wrapText="1" shrinkToFit="1"/>
    </xf>
    <xf numFmtId="179" fontId="11" fillId="2" borderId="16" xfId="3" applyNumberFormat="1" applyFont="1" applyFill="1" applyBorder="1" applyAlignment="1">
      <alignment horizontal="center" vertical="center" wrapText="1" shrinkToFit="1"/>
    </xf>
    <xf numFmtId="179" fontId="11" fillId="2" borderId="13" xfId="3" applyNumberFormat="1" applyFont="1" applyFill="1" applyBorder="1" applyAlignment="1">
      <alignment horizontal="center" vertical="center" wrapText="1"/>
    </xf>
    <xf numFmtId="179" fontId="11" fillId="2" borderId="16" xfId="3" applyNumberFormat="1" applyFont="1" applyFill="1" applyBorder="1" applyAlignment="1">
      <alignment horizontal="center" vertical="center" wrapText="1"/>
    </xf>
    <xf numFmtId="179" fontId="11" fillId="2" borderId="2" xfId="3" applyNumberFormat="1" applyFont="1" applyFill="1" applyBorder="1" applyAlignment="1">
      <alignment horizontal="left" wrapText="1"/>
    </xf>
    <xf numFmtId="179" fontId="11" fillId="2" borderId="3" xfId="3" applyNumberFormat="1" applyFont="1" applyFill="1" applyBorder="1" applyAlignment="1">
      <alignment horizontal="left" wrapText="1"/>
    </xf>
    <xf numFmtId="179" fontId="11" fillId="2" borderId="25" xfId="3" applyNumberFormat="1" applyFont="1" applyFill="1" applyBorder="1" applyAlignment="1">
      <alignment horizontal="left" wrapText="1"/>
    </xf>
    <xf numFmtId="179" fontId="11" fillId="2" borderId="26" xfId="3" applyNumberFormat="1" applyFont="1" applyFill="1" applyBorder="1" applyAlignment="1">
      <alignment horizontal="left" wrapText="1"/>
    </xf>
    <xf numFmtId="179" fontId="11" fillId="2" borderId="15" xfId="3" applyNumberFormat="1" applyFont="1" applyFill="1" applyBorder="1" applyAlignment="1">
      <alignment horizontal="center" vertical="center" shrinkToFit="1"/>
    </xf>
    <xf numFmtId="179" fontId="11" fillId="2" borderId="18" xfId="3" applyNumberFormat="1" applyFont="1" applyFill="1" applyBorder="1" applyAlignment="1">
      <alignment horizontal="center" vertical="center" wrapText="1" shrinkToFit="1"/>
    </xf>
    <xf numFmtId="179" fontId="11" fillId="2" borderId="18" xfId="3" applyNumberFormat="1" applyFont="1" applyFill="1" applyBorder="1" applyAlignment="1">
      <alignment horizontal="center" vertical="center" shrinkToFit="1"/>
    </xf>
    <xf numFmtId="179" fontId="11" fillId="2" borderId="18" xfId="3" applyNumberFormat="1" applyFont="1" applyFill="1" applyBorder="1" applyAlignment="1">
      <alignment horizontal="center" vertical="center" wrapText="1"/>
    </xf>
    <xf numFmtId="179" fontId="14" fillId="2" borderId="1" xfId="3" applyNumberFormat="1" applyFont="1" applyFill="1" applyBorder="1" applyAlignment="1">
      <alignment horizontal="left" vertical="center" shrinkToFit="1"/>
    </xf>
    <xf numFmtId="179" fontId="14" fillId="2" borderId="0" xfId="3" applyNumberFormat="1" applyFont="1" applyFill="1" applyAlignment="1">
      <alignment horizontal="left" vertical="center" shrinkToFit="1"/>
    </xf>
    <xf numFmtId="179" fontId="11" fillId="2" borderId="14" xfId="3" applyNumberFormat="1" applyFont="1" applyFill="1" applyBorder="1" applyAlignment="1">
      <alignment horizontal="center" vertical="center" wrapText="1" shrinkToFit="1"/>
    </xf>
    <xf numFmtId="179" fontId="11" fillId="2" borderId="17" xfId="3" applyNumberFormat="1" applyFont="1" applyFill="1" applyBorder="1" applyAlignment="1">
      <alignment horizontal="center" vertical="center" wrapText="1" shrinkToFit="1"/>
    </xf>
    <xf numFmtId="38" fontId="11" fillId="2" borderId="18" xfId="6" applyFont="1" applyFill="1" applyBorder="1" applyAlignment="1">
      <alignment horizontal="center" vertical="center" wrapText="1" shrinkToFit="1"/>
    </xf>
    <xf numFmtId="38" fontId="11" fillId="2" borderId="8" xfId="6" applyFont="1" applyFill="1" applyBorder="1" applyAlignment="1">
      <alignment horizontal="center" vertical="center" shrinkToFit="1"/>
    </xf>
    <xf numFmtId="179" fontId="11" fillId="2" borderId="12" xfId="3" applyNumberFormat="1" applyFont="1" applyFill="1" applyBorder="1" applyAlignment="1">
      <alignment horizontal="center" vertical="center" shrinkToFit="1"/>
    </xf>
    <xf numFmtId="179" fontId="11" fillId="2" borderId="8" xfId="3" applyNumberFormat="1" applyFont="1" applyFill="1" applyBorder="1" applyAlignment="1">
      <alignment horizontal="center" vertical="center" wrapText="1"/>
    </xf>
    <xf numFmtId="179" fontId="11" fillId="2" borderId="10" xfId="3" applyNumberFormat="1" applyFont="1" applyFill="1" applyBorder="1" applyAlignment="1">
      <alignment horizontal="center" vertical="center" wrapText="1"/>
    </xf>
    <xf numFmtId="179" fontId="11" fillId="2" borderId="12" xfId="3" applyNumberFormat="1" applyFont="1" applyFill="1" applyBorder="1" applyAlignment="1">
      <alignment horizontal="center" vertical="center" wrapText="1"/>
    </xf>
    <xf numFmtId="0" fontId="9" fillId="0" borderId="16" xfId="0" applyFont="1" applyBorder="1" applyAlignment="1">
      <alignment horizontal="center" vertical="center" wrapText="1"/>
    </xf>
    <xf numFmtId="179" fontId="11" fillId="2" borderId="22" xfId="3" applyNumberFormat="1" applyFont="1" applyFill="1" applyBorder="1" applyAlignment="1">
      <alignment horizontal="center" vertical="center" wrapText="1" shrinkToFit="1"/>
    </xf>
    <xf numFmtId="0" fontId="11" fillId="2" borderId="18" xfId="1" applyFont="1" applyFill="1" applyBorder="1" applyAlignment="1">
      <alignment horizontal="center" vertical="center" wrapText="1" shrinkToFit="1"/>
    </xf>
    <xf numFmtId="0" fontId="11" fillId="2" borderId="18" xfId="1" applyFont="1" applyFill="1" applyBorder="1" applyAlignment="1">
      <alignment horizontal="center" vertical="center" shrinkToFit="1"/>
    </xf>
    <xf numFmtId="179" fontId="11" fillId="2" borderId="15" xfId="3" applyNumberFormat="1" applyFont="1" applyFill="1" applyBorder="1" applyAlignment="1">
      <alignment horizontal="center" vertical="center" wrapText="1"/>
    </xf>
    <xf numFmtId="0" fontId="21" fillId="2" borderId="0" xfId="1" applyFont="1" applyFill="1" applyAlignment="1">
      <alignment vertical="center" wrapText="1"/>
    </xf>
    <xf numFmtId="0" fontId="24" fillId="0" borderId="0" xfId="0" applyFont="1" applyAlignment="1">
      <alignment horizontal="left" vertical="center" wrapText="1"/>
    </xf>
    <xf numFmtId="0" fontId="24" fillId="0" borderId="0" xfId="0" applyFont="1">
      <alignment vertical="center"/>
    </xf>
    <xf numFmtId="38" fontId="11" fillId="2" borderId="18" xfId="6" applyFont="1" applyFill="1" applyBorder="1" applyAlignment="1">
      <alignment horizontal="center" vertical="center" shrinkToFit="1"/>
    </xf>
    <xf numFmtId="38" fontId="11" fillId="2" borderId="9" xfId="6" applyFont="1" applyFill="1" applyBorder="1" applyAlignment="1">
      <alignment horizontal="left" vertical="center" wrapText="1"/>
    </xf>
    <xf numFmtId="0" fontId="5" fillId="0" borderId="0" xfId="0" applyFont="1" applyAlignment="1">
      <alignment horizontal="left" vertical="center" wrapText="1"/>
    </xf>
    <xf numFmtId="179" fontId="11" fillId="2" borderId="16" xfId="3" applyNumberFormat="1" applyFont="1" applyFill="1" applyBorder="1" applyAlignment="1">
      <alignment horizontal="center" vertical="center"/>
    </xf>
    <xf numFmtId="179" fontId="11" fillId="2" borderId="9" xfId="3" applyNumberFormat="1" applyFont="1" applyFill="1" applyBorder="1" applyAlignment="1">
      <alignment horizontal="center" vertical="center" wrapText="1" shrinkToFit="1"/>
    </xf>
    <xf numFmtId="38" fontId="23" fillId="2" borderId="18" xfId="6" applyFont="1" applyFill="1" applyBorder="1" applyAlignment="1">
      <alignment horizontal="center" vertical="center" wrapText="1" shrinkToFit="1"/>
    </xf>
    <xf numFmtId="38" fontId="23" fillId="2" borderId="18" xfId="6" applyFont="1" applyFill="1" applyBorder="1" applyAlignment="1">
      <alignment horizontal="center" vertical="center" shrinkToFit="1"/>
    </xf>
    <xf numFmtId="0" fontId="22" fillId="0" borderId="18" xfId="0" applyFont="1" applyBorder="1" applyAlignment="1">
      <alignment horizontal="center" vertical="center" shrinkToFit="1"/>
    </xf>
    <xf numFmtId="0" fontId="9" fillId="0" borderId="18" xfId="0" applyFont="1" applyBorder="1" applyAlignment="1">
      <alignment horizontal="center" vertical="center" wrapText="1"/>
    </xf>
    <xf numFmtId="0" fontId="11" fillId="2" borderId="0" xfId="1" applyFont="1" applyFill="1" applyAlignment="1">
      <alignment horizontal="center" vertical="center" wrapText="1"/>
    </xf>
    <xf numFmtId="0" fontId="11" fillId="0" borderId="18" xfId="1" applyFont="1" applyBorder="1" applyAlignment="1">
      <alignment horizontal="center" vertical="center" wrapText="1"/>
    </xf>
    <xf numFmtId="179" fontId="11" fillId="2" borderId="28" xfId="3" applyNumberFormat="1" applyFont="1" applyFill="1" applyBorder="1" applyAlignment="1">
      <alignment horizontal="left" wrapText="1"/>
    </xf>
    <xf numFmtId="179" fontId="11" fillId="2" borderId="3" xfId="3" applyNumberFormat="1" applyFont="1" applyFill="1" applyBorder="1" applyAlignment="1">
      <alignment horizontal="left"/>
    </xf>
    <xf numFmtId="179" fontId="11" fillId="2" borderId="25" xfId="3" applyNumberFormat="1" applyFont="1" applyFill="1" applyBorder="1" applyAlignment="1">
      <alignment horizontal="left"/>
    </xf>
    <xf numFmtId="179" fontId="11" fillId="2" borderId="26" xfId="3" applyNumberFormat="1" applyFont="1" applyFill="1" applyBorder="1" applyAlignment="1">
      <alignment horizontal="left"/>
    </xf>
    <xf numFmtId="179" fontId="11" fillId="2" borderId="0" xfId="3" applyNumberFormat="1" applyFont="1" applyFill="1" applyAlignment="1">
      <alignment horizontal="center" vertical="center" wrapText="1"/>
    </xf>
    <xf numFmtId="179" fontId="11" fillId="0" borderId="13" xfId="3" applyNumberFormat="1" applyFont="1" applyBorder="1" applyAlignment="1">
      <alignment horizontal="center" vertical="center" wrapText="1" shrinkToFit="1"/>
    </xf>
    <xf numFmtId="179" fontId="11" fillId="0" borderId="15" xfId="3" applyNumberFormat="1" applyFont="1" applyBorder="1" applyAlignment="1">
      <alignment horizontal="center" vertical="center" wrapText="1" shrinkToFit="1"/>
    </xf>
    <xf numFmtId="179" fontId="11" fillId="0" borderId="16" xfId="3" applyNumberFormat="1" applyFont="1" applyBorder="1" applyAlignment="1">
      <alignment horizontal="center" vertical="center" wrapText="1" shrinkToFit="1"/>
    </xf>
    <xf numFmtId="179" fontId="11" fillId="2" borderId="7" xfId="3" applyNumberFormat="1" applyFont="1" applyFill="1" applyBorder="1" applyAlignment="1">
      <alignment horizontal="center" vertical="center" shrinkToFit="1"/>
    </xf>
    <xf numFmtId="179" fontId="11" fillId="2" borderId="9" xfId="3" applyNumberFormat="1" applyFont="1" applyFill="1" applyBorder="1" applyAlignment="1">
      <alignment horizontal="center" vertical="center" shrinkToFit="1"/>
    </xf>
    <xf numFmtId="179" fontId="11" fillId="2" borderId="11" xfId="3" applyNumberFormat="1" applyFont="1" applyFill="1" applyBorder="1" applyAlignment="1">
      <alignment horizontal="center" vertical="center" shrinkToFit="1"/>
    </xf>
    <xf numFmtId="179" fontId="11" fillId="2" borderId="4" xfId="3" applyNumberFormat="1" applyFont="1" applyFill="1" applyBorder="1" applyAlignment="1">
      <alignment horizontal="left" wrapText="1"/>
    </xf>
    <xf numFmtId="179" fontId="11" fillId="2" borderId="5" xfId="3" applyNumberFormat="1" applyFont="1" applyFill="1" applyBorder="1" applyAlignment="1">
      <alignment horizontal="left" wrapText="1"/>
    </xf>
    <xf numFmtId="179" fontId="11" fillId="2" borderId="15" xfId="3" applyNumberFormat="1" applyFont="1" applyFill="1" applyBorder="1" applyAlignment="1">
      <alignment horizontal="center" vertical="center" wrapText="1" shrinkToFit="1"/>
    </xf>
    <xf numFmtId="179" fontId="11" fillId="2" borderId="27" xfId="3" applyNumberFormat="1" applyFont="1" applyFill="1" applyBorder="1" applyAlignment="1">
      <alignment horizontal="center" vertical="center" wrapText="1" shrinkToFit="1"/>
    </xf>
    <xf numFmtId="179" fontId="11" fillId="2" borderId="7" xfId="3" applyNumberFormat="1" applyFont="1" applyFill="1" applyBorder="1" applyAlignment="1">
      <alignment horizontal="center" vertical="center" wrapText="1" shrinkToFit="1"/>
    </xf>
    <xf numFmtId="38" fontId="11" fillId="2" borderId="13" xfId="6" applyFont="1" applyFill="1" applyBorder="1" applyAlignment="1">
      <alignment horizontal="center" vertical="center" shrinkToFit="1"/>
    </xf>
    <xf numFmtId="0" fontId="11" fillId="2" borderId="14" xfId="3" applyFont="1" applyFill="1" applyBorder="1" applyAlignment="1">
      <alignment horizontal="center" vertical="center"/>
    </xf>
    <xf numFmtId="0" fontId="11" fillId="0" borderId="17" xfId="0" applyFont="1" applyBorder="1" applyAlignment="1">
      <alignment horizontal="center" vertical="center"/>
    </xf>
    <xf numFmtId="38" fontId="11" fillId="2" borderId="13" xfId="6" applyFont="1" applyFill="1" applyBorder="1" applyAlignment="1">
      <alignment horizontal="center" vertical="center" wrapText="1" shrinkToFit="1"/>
    </xf>
    <xf numFmtId="38" fontId="11" fillId="2" borderId="15" xfId="6" applyFont="1" applyFill="1" applyBorder="1" applyAlignment="1">
      <alignment horizontal="center" vertical="center" shrinkToFit="1"/>
    </xf>
    <xf numFmtId="38" fontId="11" fillId="2" borderId="16" xfId="6" applyFont="1" applyFill="1" applyBorder="1" applyAlignment="1">
      <alignment horizontal="center" vertical="center" shrinkToFit="1"/>
    </xf>
    <xf numFmtId="38" fontId="11" fillId="2" borderId="8" xfId="6" applyFont="1" applyFill="1" applyBorder="1" applyAlignment="1">
      <alignment horizontal="center" vertical="center" wrapText="1"/>
    </xf>
    <xf numFmtId="38" fontId="11" fillId="2" borderId="10" xfId="6" applyFont="1" applyFill="1" applyBorder="1" applyAlignment="1">
      <alignment horizontal="center" vertical="center" wrapText="1"/>
    </xf>
    <xf numFmtId="38" fontId="11" fillId="2" borderId="12" xfId="6" applyFont="1" applyFill="1" applyBorder="1" applyAlignment="1">
      <alignment horizontal="center" vertical="center" wrapText="1"/>
    </xf>
    <xf numFmtId="0" fontId="11" fillId="2" borderId="13" xfId="3" applyFont="1" applyFill="1" applyBorder="1" applyAlignment="1">
      <alignment horizontal="center" vertical="center"/>
    </xf>
    <xf numFmtId="0" fontId="11" fillId="0" borderId="16" xfId="0" applyFont="1" applyBorder="1" applyAlignment="1">
      <alignment horizontal="center" vertical="center"/>
    </xf>
    <xf numFmtId="38" fontId="11" fillId="0" borderId="13" xfId="6" applyFont="1" applyFill="1" applyBorder="1" applyAlignment="1">
      <alignment horizontal="center" vertical="center" wrapText="1" shrinkToFit="1"/>
    </xf>
    <xf numFmtId="38" fontId="11" fillId="0" borderId="16" xfId="6" applyFont="1" applyFill="1" applyBorder="1" applyAlignment="1">
      <alignment horizontal="center" vertical="center" shrinkToFit="1"/>
    </xf>
    <xf numFmtId="179" fontId="11" fillId="2" borderId="18" xfId="3" applyNumberFormat="1" applyFont="1" applyFill="1" applyBorder="1" applyAlignment="1">
      <alignment horizontal="center" vertical="center"/>
    </xf>
    <xf numFmtId="179" fontId="11" fillId="2" borderId="13" xfId="3" applyNumberFormat="1" applyFont="1" applyFill="1" applyBorder="1" applyAlignment="1">
      <alignment horizontal="center" vertical="center"/>
    </xf>
    <xf numFmtId="179" fontId="11" fillId="2" borderId="15" xfId="3" applyNumberFormat="1" applyFont="1" applyFill="1" applyBorder="1" applyAlignment="1">
      <alignment horizontal="center" vertical="center"/>
    </xf>
    <xf numFmtId="179" fontId="11" fillId="2" borderId="22" xfId="3" applyNumberFormat="1" applyFont="1" applyFill="1" applyBorder="1" applyAlignment="1">
      <alignment horizontal="left" vertical="center" wrapText="1"/>
    </xf>
    <xf numFmtId="179" fontId="11" fillId="2" borderId="21" xfId="3" applyNumberFormat="1" applyFont="1" applyFill="1" applyBorder="1" applyAlignment="1">
      <alignment horizontal="left" vertical="center" wrapText="1"/>
    </xf>
    <xf numFmtId="0" fontId="25" fillId="2" borderId="22" xfId="1" applyFont="1" applyFill="1" applyBorder="1" applyAlignment="1">
      <alignment horizontal="left" vertical="center" wrapText="1"/>
    </xf>
    <xf numFmtId="0" fontId="25" fillId="2" borderId="21" xfId="1" applyFont="1" applyFill="1" applyBorder="1" applyAlignment="1">
      <alignment horizontal="left" vertical="center" wrapText="1"/>
    </xf>
    <xf numFmtId="0" fontId="9" fillId="0" borderId="16" xfId="0" applyFont="1" applyBorder="1" applyAlignment="1">
      <alignment horizontal="center" vertical="center" shrinkToFit="1"/>
    </xf>
  </cellXfs>
  <cellStyles count="7">
    <cellStyle name="パーセント 2" xfId="2" xr:uid="{00000000-0005-0000-0000-000000000000}"/>
    <cellStyle name="パーセント 2 2" xfId="4" xr:uid="{00000000-0005-0000-0000-000001000000}"/>
    <cellStyle name="桁区切り" xfId="6" builtinId="6"/>
    <cellStyle name="桁区切り 2" xfId="5" xr:uid="{00000000-0005-0000-0000-000003000000}"/>
    <cellStyle name="標準" xfId="0" builtinId="0"/>
    <cellStyle name="標準 2" xfId="1" xr:uid="{00000000-0005-0000-0000-000005000000}"/>
    <cellStyle name="標準 3" xfId="3" xr:uid="{00000000-0005-0000-0000-000006000000}"/>
  </cellStyles>
  <dxfs count="0"/>
  <tableStyles count="0" defaultTableStyle="TableStyleMedium2" defaultPivotStyle="PivotStyleLight16"/>
  <colors>
    <mruColors>
      <color rgb="FFFF5050"/>
      <color rgb="FFFFCCFF"/>
      <color rgb="FFFF3300"/>
      <color rgb="FFCCFFFF"/>
      <color rgb="FF632523"/>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70"/>
  <sheetViews>
    <sheetView showGridLines="0" tabSelected="1" view="pageLayout" zoomScaleNormal="100" zoomScaleSheetLayoutView="100" workbookViewId="0">
      <selection activeCell="A2" sqref="A2:B3"/>
    </sheetView>
  </sheetViews>
  <sheetFormatPr defaultRowHeight="13.5" x14ac:dyDescent="0.15"/>
  <cols>
    <col min="1" max="1" width="9" style="88"/>
    <col min="2" max="2" width="22.625" style="190" customWidth="1"/>
    <col min="3" max="3" width="3.375" style="88" customWidth="1"/>
    <col min="4" max="13" width="7.125" style="88" customWidth="1"/>
    <col min="14" max="14" width="7.125" customWidth="1"/>
    <col min="15" max="19" width="9" customWidth="1"/>
  </cols>
  <sheetData>
    <row r="1" spans="1:13" s="1" customFormat="1" ht="24" customHeight="1" x14ac:dyDescent="0.15">
      <c r="A1" s="225" t="s">
        <v>77</v>
      </c>
      <c r="B1" s="225"/>
      <c r="C1" s="225"/>
      <c r="D1" s="225"/>
      <c r="E1" s="225"/>
      <c r="F1" s="225"/>
      <c r="G1" s="225"/>
      <c r="H1" s="225"/>
      <c r="I1" s="225"/>
      <c r="J1" s="225"/>
      <c r="K1" s="225"/>
      <c r="L1" s="225"/>
      <c r="M1" s="16"/>
    </row>
    <row r="2" spans="1:13" s="3" customFormat="1" ht="15" customHeight="1" x14ac:dyDescent="0.15">
      <c r="A2" s="216" t="s">
        <v>56</v>
      </c>
      <c r="B2" s="254"/>
      <c r="C2" s="198" t="s">
        <v>57</v>
      </c>
      <c r="D2" s="214" t="s">
        <v>12</v>
      </c>
      <c r="E2" s="283" t="s">
        <v>13</v>
      </c>
      <c r="F2" s="212" t="s">
        <v>7</v>
      </c>
      <c r="G2" s="17"/>
      <c r="H2" s="17"/>
      <c r="I2" s="17"/>
      <c r="J2" s="17"/>
      <c r="K2" s="17"/>
      <c r="L2" s="17"/>
      <c r="M2" s="18"/>
    </row>
    <row r="3" spans="1:13" s="3" customFormat="1" ht="15" customHeight="1" x14ac:dyDescent="0.15">
      <c r="A3" s="255"/>
      <c r="B3" s="256"/>
      <c r="C3" s="199"/>
      <c r="D3" s="215"/>
      <c r="E3" s="245"/>
      <c r="F3" s="213"/>
      <c r="G3" s="17"/>
      <c r="H3" s="17"/>
      <c r="I3" s="17"/>
      <c r="J3" s="17"/>
      <c r="K3" s="17"/>
      <c r="L3" s="17"/>
      <c r="M3" s="18"/>
    </row>
    <row r="4" spans="1:13" s="3" customFormat="1" ht="15" customHeight="1" x14ac:dyDescent="0.15">
      <c r="A4" s="283" t="s">
        <v>76</v>
      </c>
      <c r="B4" s="214" t="s">
        <v>235</v>
      </c>
      <c r="C4" s="269" t="s">
        <v>275</v>
      </c>
      <c r="D4" s="19">
        <v>467</v>
      </c>
      <c r="E4" s="19">
        <v>1451</v>
      </c>
      <c r="F4" s="19">
        <v>47</v>
      </c>
      <c r="G4" s="17"/>
      <c r="H4" s="17"/>
      <c r="I4" s="17"/>
      <c r="J4" s="17"/>
      <c r="K4" s="17"/>
      <c r="L4" s="17"/>
      <c r="M4" s="18"/>
    </row>
    <row r="5" spans="1:13" s="3" customFormat="1" ht="15" customHeight="1" x14ac:dyDescent="0.15">
      <c r="A5" s="284"/>
      <c r="B5" s="238"/>
      <c r="C5" s="274"/>
      <c r="D5" s="20">
        <f>+D4/SUM($D4:$F4)*100</f>
        <v>23.765903307888038</v>
      </c>
      <c r="E5" s="20">
        <f>+E4/SUM($D4:$F4)*100</f>
        <v>73.842239185750628</v>
      </c>
      <c r="F5" s="20">
        <f t="shared" ref="E5:F7" si="0">+F4/SUM($D4:$F4)*100</f>
        <v>2.391857506361323</v>
      </c>
      <c r="G5" s="17"/>
      <c r="H5" s="17"/>
      <c r="I5" s="17"/>
      <c r="J5" s="17"/>
      <c r="K5" s="17"/>
      <c r="L5" s="17"/>
      <c r="M5" s="18"/>
    </row>
    <row r="6" spans="1:13" s="3" customFormat="1" ht="15" customHeight="1" x14ac:dyDescent="0.15">
      <c r="A6" s="284"/>
      <c r="B6" s="238"/>
      <c r="C6" s="269" t="s">
        <v>217</v>
      </c>
      <c r="D6" s="19">
        <v>507</v>
      </c>
      <c r="E6" s="19">
        <v>1504</v>
      </c>
      <c r="F6" s="19">
        <v>46</v>
      </c>
      <c r="G6" s="17"/>
      <c r="H6" s="17"/>
      <c r="I6" s="17"/>
      <c r="J6" s="17"/>
      <c r="K6" s="17"/>
      <c r="L6" s="17"/>
      <c r="M6" s="18"/>
    </row>
    <row r="7" spans="1:13" s="3" customFormat="1" ht="15" customHeight="1" x14ac:dyDescent="0.15">
      <c r="A7" s="284"/>
      <c r="B7" s="238"/>
      <c r="C7" s="274"/>
      <c r="D7" s="20">
        <f>+D6/SUM($D6:$F6)*100</f>
        <v>24.647544968400585</v>
      </c>
      <c r="E7" s="20">
        <f t="shared" si="0"/>
        <v>73.116188624210011</v>
      </c>
      <c r="F7" s="20">
        <f t="shared" si="0"/>
        <v>2.2362664073894019</v>
      </c>
      <c r="G7" s="17"/>
      <c r="H7" s="17"/>
      <c r="I7" s="17"/>
      <c r="J7" s="17"/>
      <c r="K7" s="17"/>
      <c r="L7" s="17"/>
      <c r="M7" s="18"/>
    </row>
    <row r="8" spans="1:13" s="3" customFormat="1" ht="15" customHeight="1" x14ac:dyDescent="0.15">
      <c r="A8" s="284"/>
      <c r="B8" s="238"/>
      <c r="C8" s="269" t="s">
        <v>285</v>
      </c>
      <c r="D8" s="19">
        <v>447</v>
      </c>
      <c r="E8" s="19">
        <v>1484</v>
      </c>
      <c r="F8" s="19">
        <v>55</v>
      </c>
      <c r="G8" s="17"/>
      <c r="H8" s="17"/>
      <c r="I8" s="17"/>
      <c r="J8" s="17"/>
      <c r="K8" s="17"/>
      <c r="L8" s="17"/>
      <c r="M8" s="18"/>
    </row>
    <row r="9" spans="1:13" s="3" customFormat="1" ht="15" customHeight="1" x14ac:dyDescent="0.15">
      <c r="A9" s="245"/>
      <c r="B9" s="215"/>
      <c r="C9" s="274"/>
      <c r="D9" s="20">
        <f>+D8/SUM($D8:$F8)*100</f>
        <v>22.507552870090635</v>
      </c>
      <c r="E9" s="20">
        <f t="shared" ref="E9:F9" si="1">+E8/SUM($D8:$F8)*100</f>
        <v>74.723061430010077</v>
      </c>
      <c r="F9" s="20">
        <f t="shared" si="1"/>
        <v>2.7693856998992952</v>
      </c>
      <c r="G9" s="17"/>
      <c r="H9" s="17"/>
      <c r="I9" s="17"/>
      <c r="J9" s="17"/>
      <c r="K9" s="17"/>
      <c r="L9" s="17"/>
      <c r="M9" s="18"/>
    </row>
    <row r="10" spans="1:13" s="3" customFormat="1" ht="21" customHeight="1" x14ac:dyDescent="0.15">
      <c r="A10" s="11"/>
      <c r="B10" s="180"/>
      <c r="C10" s="21"/>
      <c r="D10" s="22"/>
      <c r="E10" s="22"/>
      <c r="F10" s="22"/>
      <c r="G10" s="23"/>
      <c r="H10" s="23"/>
      <c r="I10" s="18"/>
      <c r="J10" s="23"/>
      <c r="K10" s="23"/>
      <c r="L10" s="23"/>
      <c r="M10" s="18"/>
    </row>
    <row r="11" spans="1:13" s="3" customFormat="1" ht="15" customHeight="1" x14ac:dyDescent="0.15">
      <c r="A11" s="216" t="s">
        <v>56</v>
      </c>
      <c r="B11" s="217"/>
      <c r="C11" s="198" t="s">
        <v>57</v>
      </c>
      <c r="D11" s="151">
        <v>1</v>
      </c>
      <c r="E11" s="151">
        <v>2</v>
      </c>
      <c r="F11" s="151">
        <v>3</v>
      </c>
      <c r="G11" s="151">
        <v>4</v>
      </c>
      <c r="H11" s="151">
        <v>5</v>
      </c>
      <c r="I11" s="226" t="s">
        <v>9</v>
      </c>
      <c r="J11" s="24" t="s">
        <v>2</v>
      </c>
      <c r="K11" s="151">
        <v>3</v>
      </c>
      <c r="L11" s="151" t="s">
        <v>3</v>
      </c>
      <c r="M11" s="18"/>
    </row>
    <row r="12" spans="1:13" s="3" customFormat="1" ht="31.5" customHeight="1" x14ac:dyDescent="0.15">
      <c r="A12" s="218"/>
      <c r="B12" s="219"/>
      <c r="C12" s="220"/>
      <c r="D12" s="143" t="s">
        <v>143</v>
      </c>
      <c r="E12" s="143" t="s">
        <v>144</v>
      </c>
      <c r="F12" s="143" t="s">
        <v>11</v>
      </c>
      <c r="G12" s="143" t="s">
        <v>145</v>
      </c>
      <c r="H12" s="143" t="s">
        <v>146</v>
      </c>
      <c r="I12" s="227"/>
      <c r="J12" s="103" t="s">
        <v>143</v>
      </c>
      <c r="K12" s="143" t="s">
        <v>11</v>
      </c>
      <c r="L12" s="143" t="s">
        <v>146</v>
      </c>
      <c r="M12" s="18"/>
    </row>
    <row r="13" spans="1:13" s="3" customFormat="1" ht="15" customHeight="1" x14ac:dyDescent="0.15">
      <c r="A13" s="282" t="s">
        <v>129</v>
      </c>
      <c r="B13" s="231" t="s">
        <v>148</v>
      </c>
      <c r="C13" s="269" t="s">
        <v>275</v>
      </c>
      <c r="D13" s="122">
        <v>278</v>
      </c>
      <c r="E13" s="122">
        <v>429</v>
      </c>
      <c r="F13" s="122">
        <v>482</v>
      </c>
      <c r="G13" s="122">
        <v>252</v>
      </c>
      <c r="H13" s="122">
        <v>480</v>
      </c>
      <c r="I13" s="123">
        <v>44</v>
      </c>
      <c r="J13" s="124">
        <f>+D13+E13</f>
        <v>707</v>
      </c>
      <c r="K13" s="122">
        <f t="shared" ref="K13:K18" si="2">+F13</f>
        <v>482</v>
      </c>
      <c r="L13" s="122">
        <f t="shared" ref="L13:L18" si="3">+G13+H13</f>
        <v>732</v>
      </c>
      <c r="M13" s="18"/>
    </row>
    <row r="14" spans="1:13" s="3" customFormat="1" ht="15" customHeight="1" x14ac:dyDescent="0.15">
      <c r="A14" s="282"/>
      <c r="B14" s="232"/>
      <c r="C14" s="199"/>
      <c r="D14" s="131">
        <f>+D13/SUM($D13:$I13)*100</f>
        <v>14.147582697201017</v>
      </c>
      <c r="E14" s="131">
        <f t="shared" ref="E14:I16" si="4">+E13/SUM($D13:$I13)*100</f>
        <v>21.832061068702291</v>
      </c>
      <c r="F14" s="131">
        <f t="shared" si="4"/>
        <v>24.529262086513995</v>
      </c>
      <c r="G14" s="131">
        <f t="shared" si="4"/>
        <v>12.824427480916031</v>
      </c>
      <c r="H14" s="131">
        <f t="shared" si="4"/>
        <v>24.427480916030532</v>
      </c>
      <c r="I14" s="132">
        <f t="shared" si="4"/>
        <v>2.2391857506361323</v>
      </c>
      <c r="J14" s="133">
        <f t="shared" ref="J14:J18" si="5">+D14+E14</f>
        <v>35.979643765903305</v>
      </c>
      <c r="K14" s="131">
        <f t="shared" si="2"/>
        <v>24.529262086513995</v>
      </c>
      <c r="L14" s="131">
        <f t="shared" si="3"/>
        <v>37.251908396946561</v>
      </c>
      <c r="M14" s="18"/>
    </row>
    <row r="15" spans="1:13" s="7" customFormat="1" ht="15" customHeight="1" x14ac:dyDescent="0.15">
      <c r="A15" s="282"/>
      <c r="B15" s="232"/>
      <c r="C15" s="229" t="s">
        <v>217</v>
      </c>
      <c r="D15" s="19">
        <v>292</v>
      </c>
      <c r="E15" s="19">
        <v>463</v>
      </c>
      <c r="F15" s="19">
        <v>528</v>
      </c>
      <c r="G15" s="25">
        <v>256</v>
      </c>
      <c r="H15" s="19">
        <v>468</v>
      </c>
      <c r="I15" s="26">
        <v>50</v>
      </c>
      <c r="J15" s="27">
        <f>+D15+E15</f>
        <v>755</v>
      </c>
      <c r="K15" s="19">
        <f t="shared" si="2"/>
        <v>528</v>
      </c>
      <c r="L15" s="19">
        <f t="shared" si="3"/>
        <v>724</v>
      </c>
      <c r="M15" s="28"/>
    </row>
    <row r="16" spans="1:13" s="3" customFormat="1" ht="15" customHeight="1" x14ac:dyDescent="0.15">
      <c r="A16" s="282"/>
      <c r="B16" s="232"/>
      <c r="C16" s="230"/>
      <c r="D16" s="20">
        <f>+D15/SUM($D15:$I15)*100</f>
        <v>14.195430238210987</v>
      </c>
      <c r="E16" s="20">
        <f t="shared" si="4"/>
        <v>22.508507535245503</v>
      </c>
      <c r="F16" s="20">
        <f t="shared" si="4"/>
        <v>25.668449197860966</v>
      </c>
      <c r="G16" s="29">
        <f t="shared" si="4"/>
        <v>12.445308701993193</v>
      </c>
      <c r="H16" s="20">
        <f t="shared" si="4"/>
        <v>22.751579970831308</v>
      </c>
      <c r="I16" s="30">
        <f t="shared" si="4"/>
        <v>2.4307243558580454</v>
      </c>
      <c r="J16" s="31">
        <f t="shared" si="5"/>
        <v>36.703937773456488</v>
      </c>
      <c r="K16" s="20">
        <f t="shared" si="2"/>
        <v>25.668449197860966</v>
      </c>
      <c r="L16" s="20">
        <f t="shared" si="3"/>
        <v>35.1968886728245</v>
      </c>
      <c r="M16" s="18"/>
    </row>
    <row r="17" spans="1:13" s="7" customFormat="1" ht="15" customHeight="1" x14ac:dyDescent="0.15">
      <c r="A17" s="282"/>
      <c r="B17" s="232"/>
      <c r="C17" s="269" t="s">
        <v>285</v>
      </c>
      <c r="D17" s="19">
        <v>222</v>
      </c>
      <c r="E17" s="19">
        <v>463</v>
      </c>
      <c r="F17" s="19">
        <v>539</v>
      </c>
      <c r="G17" s="25">
        <v>244</v>
      </c>
      <c r="H17" s="19">
        <v>472</v>
      </c>
      <c r="I17" s="26">
        <v>46</v>
      </c>
      <c r="J17" s="27">
        <f>+D17+E17</f>
        <v>685</v>
      </c>
      <c r="K17" s="19">
        <f t="shared" si="2"/>
        <v>539</v>
      </c>
      <c r="L17" s="19">
        <f t="shared" si="3"/>
        <v>716</v>
      </c>
      <c r="M17" s="28"/>
    </row>
    <row r="18" spans="1:13" s="3" customFormat="1" ht="15" customHeight="1" x14ac:dyDescent="0.15">
      <c r="A18" s="282"/>
      <c r="B18" s="233"/>
      <c r="C18" s="199"/>
      <c r="D18" s="20">
        <f>+D17/SUM($D17:$I17)*100</f>
        <v>11.178247734138973</v>
      </c>
      <c r="E18" s="20">
        <f t="shared" ref="E18:I18" si="6">+E17/SUM($D17:$I17)*100</f>
        <v>23.313192346424973</v>
      </c>
      <c r="F18" s="20">
        <f t="shared" si="6"/>
        <v>27.139979859013092</v>
      </c>
      <c r="G18" s="29">
        <f t="shared" si="6"/>
        <v>12.28600201409869</v>
      </c>
      <c r="H18" s="20">
        <f t="shared" si="6"/>
        <v>23.766364551863042</v>
      </c>
      <c r="I18" s="30">
        <f t="shared" si="6"/>
        <v>2.3162134944612287</v>
      </c>
      <c r="J18" s="31">
        <f t="shared" si="5"/>
        <v>34.491440080563947</v>
      </c>
      <c r="K18" s="20">
        <f t="shared" si="2"/>
        <v>27.139979859013092</v>
      </c>
      <c r="L18" s="20">
        <f t="shared" si="3"/>
        <v>36.052366565961734</v>
      </c>
      <c r="M18" s="18"/>
    </row>
    <row r="19" spans="1:13" s="3" customFormat="1" ht="21" customHeight="1" x14ac:dyDescent="0.15">
      <c r="A19" s="32"/>
      <c r="B19" s="181"/>
      <c r="C19" s="33"/>
      <c r="D19" s="34"/>
      <c r="E19" s="34"/>
      <c r="F19" s="34"/>
      <c r="G19" s="34"/>
      <c r="H19" s="34"/>
      <c r="I19" s="34"/>
      <c r="J19" s="34"/>
      <c r="K19" s="34"/>
      <c r="L19" s="34"/>
      <c r="M19" s="18"/>
    </row>
    <row r="20" spans="1:13" s="3" customFormat="1" ht="15" customHeight="1" x14ac:dyDescent="0.15">
      <c r="A20" s="216" t="s">
        <v>56</v>
      </c>
      <c r="B20" s="217"/>
      <c r="C20" s="198" t="s">
        <v>57</v>
      </c>
      <c r="D20" s="151">
        <v>1</v>
      </c>
      <c r="E20" s="151">
        <v>2</v>
      </c>
      <c r="F20" s="151">
        <v>3</v>
      </c>
      <c r="G20" s="151">
        <v>4</v>
      </c>
      <c r="H20" s="278" t="s">
        <v>108</v>
      </c>
      <c r="I20" s="66"/>
      <c r="J20" s="66"/>
      <c r="K20" s="18"/>
      <c r="L20" s="17"/>
      <c r="M20" s="18"/>
    </row>
    <row r="21" spans="1:13" s="3" customFormat="1" ht="62.25" customHeight="1" x14ac:dyDescent="0.15">
      <c r="A21" s="218"/>
      <c r="B21" s="219"/>
      <c r="C21" s="220"/>
      <c r="D21" s="141" t="s">
        <v>306</v>
      </c>
      <c r="E21" s="141" t="s">
        <v>307</v>
      </c>
      <c r="F21" s="141" t="s">
        <v>308</v>
      </c>
      <c r="G21" s="144" t="s">
        <v>309</v>
      </c>
      <c r="H21" s="279"/>
      <c r="I21" s="155"/>
      <c r="J21" s="155"/>
      <c r="K21" s="155"/>
      <c r="L21" s="17"/>
      <c r="M21" s="18"/>
    </row>
    <row r="22" spans="1:13" s="7" customFormat="1" ht="18" customHeight="1" x14ac:dyDescent="0.15">
      <c r="A22" s="280" t="s">
        <v>326</v>
      </c>
      <c r="B22" s="275" t="s">
        <v>353</v>
      </c>
      <c r="C22" s="269" t="s">
        <v>275</v>
      </c>
      <c r="D22" s="19">
        <v>148</v>
      </c>
      <c r="E22" s="19">
        <v>471</v>
      </c>
      <c r="F22" s="19">
        <v>478</v>
      </c>
      <c r="G22" s="45">
        <v>836</v>
      </c>
      <c r="H22" s="19">
        <v>32</v>
      </c>
      <c r="I22" s="67"/>
      <c r="J22" s="67"/>
      <c r="K22" s="37"/>
      <c r="L22" s="40"/>
      <c r="M22" s="28"/>
    </row>
    <row r="23" spans="1:13" s="3" customFormat="1" ht="18" customHeight="1" x14ac:dyDescent="0.15">
      <c r="A23" s="281"/>
      <c r="B23" s="277"/>
      <c r="C23" s="274"/>
      <c r="D23" s="20">
        <f>+D22/SUM($D22:$H22)*100</f>
        <v>7.5318066157760803</v>
      </c>
      <c r="E23" s="20">
        <f>+E22/SUM($D22:$H22)*100</f>
        <v>23.969465648854964</v>
      </c>
      <c r="F23" s="20">
        <f>+F22/SUM($D22:$H22)*100</f>
        <v>24.325699745547073</v>
      </c>
      <c r="G23" s="20">
        <f>+G22/SUM($D22:$H22)*100</f>
        <v>42.544529262086513</v>
      </c>
      <c r="H23" s="20">
        <f>+H22/SUM($D22:$H22)*100</f>
        <v>1.6284987277353689</v>
      </c>
      <c r="I23" s="81"/>
      <c r="J23" s="81"/>
      <c r="K23" s="35"/>
      <c r="L23" s="17"/>
      <c r="M23" s="18"/>
    </row>
    <row r="24" spans="1:13" s="3" customFormat="1" ht="21" customHeight="1" x14ac:dyDescent="0.15">
      <c r="A24" s="33"/>
      <c r="B24" s="181"/>
      <c r="C24" s="33"/>
      <c r="D24" s="34"/>
      <c r="E24" s="34"/>
      <c r="F24" s="34"/>
      <c r="G24" s="34"/>
      <c r="H24" s="34"/>
      <c r="I24" s="169"/>
      <c r="J24" s="34"/>
      <c r="K24" s="34"/>
      <c r="L24" s="34"/>
      <c r="M24" s="18"/>
    </row>
    <row r="25" spans="1:13" s="3" customFormat="1" ht="15" customHeight="1" x14ac:dyDescent="0.15">
      <c r="A25" s="216" t="s">
        <v>56</v>
      </c>
      <c r="B25" s="217"/>
      <c r="C25" s="198" t="s">
        <v>57</v>
      </c>
      <c r="D25" s="151">
        <v>1</v>
      </c>
      <c r="E25" s="151">
        <v>2</v>
      </c>
      <c r="F25" s="151">
        <v>3</v>
      </c>
      <c r="G25" s="151">
        <v>4</v>
      </c>
      <c r="H25" s="270" t="s">
        <v>108</v>
      </c>
      <c r="I25" s="24" t="s">
        <v>2</v>
      </c>
      <c r="J25" s="151" t="s">
        <v>14</v>
      </c>
      <c r="K25" s="42"/>
      <c r="L25" s="17"/>
      <c r="M25" s="18"/>
    </row>
    <row r="26" spans="1:13" s="3" customFormat="1" ht="32.1" customHeight="1" x14ac:dyDescent="0.15">
      <c r="A26" s="218"/>
      <c r="B26" s="219"/>
      <c r="C26" s="220"/>
      <c r="D26" s="141" t="s">
        <v>97</v>
      </c>
      <c r="E26" s="141" t="s">
        <v>98</v>
      </c>
      <c r="F26" s="141" t="s">
        <v>142</v>
      </c>
      <c r="G26" s="144" t="s">
        <v>83</v>
      </c>
      <c r="H26" s="271"/>
      <c r="I26" s="43" t="s">
        <v>99</v>
      </c>
      <c r="J26" s="145" t="s">
        <v>83</v>
      </c>
      <c r="K26" s="44"/>
      <c r="L26" s="17"/>
      <c r="M26" s="18"/>
    </row>
    <row r="27" spans="1:13" s="7" customFormat="1" ht="15" customHeight="1" x14ac:dyDescent="0.15">
      <c r="A27" s="272" t="s">
        <v>327</v>
      </c>
      <c r="B27" s="275" t="s">
        <v>236</v>
      </c>
      <c r="C27" s="269" t="s">
        <v>275</v>
      </c>
      <c r="D27" s="19">
        <v>150</v>
      </c>
      <c r="E27" s="19">
        <v>321</v>
      </c>
      <c r="F27" s="19">
        <v>300</v>
      </c>
      <c r="G27" s="45">
        <v>1165</v>
      </c>
      <c r="H27" s="46">
        <v>29</v>
      </c>
      <c r="I27" s="47">
        <f t="shared" ref="I27:I32" si="7">+D27+E27</f>
        <v>471</v>
      </c>
      <c r="J27" s="19">
        <f t="shared" ref="J27:J32" si="8">+F27+G27</f>
        <v>1465</v>
      </c>
      <c r="K27" s="48"/>
      <c r="L27" s="40"/>
      <c r="M27" s="28"/>
    </row>
    <row r="28" spans="1:13" s="3" customFormat="1" ht="15" customHeight="1" x14ac:dyDescent="0.15">
      <c r="A28" s="273"/>
      <c r="B28" s="276"/>
      <c r="C28" s="274"/>
      <c r="D28" s="20">
        <f>+D27/SUM($D27:$H27)*100</f>
        <v>7.6335877862595423</v>
      </c>
      <c r="E28" s="20">
        <f>+E27/SUM($D27:$H27)*100</f>
        <v>16.335877862595417</v>
      </c>
      <c r="F28" s="20">
        <f>+F27/SUM($D27:$H27)*100</f>
        <v>15.267175572519085</v>
      </c>
      <c r="G28" s="20">
        <f>+G27/SUM($D27:$H27)*100</f>
        <v>59.287531806615782</v>
      </c>
      <c r="H28" s="20">
        <f>+H27/SUM($D27:$H27)*100</f>
        <v>1.4758269720101782</v>
      </c>
      <c r="I28" s="49">
        <f t="shared" si="7"/>
        <v>23.96946564885496</v>
      </c>
      <c r="J28" s="50">
        <f t="shared" si="8"/>
        <v>74.554707379134868</v>
      </c>
      <c r="K28" s="51"/>
      <c r="L28" s="17"/>
      <c r="M28" s="18"/>
    </row>
    <row r="29" spans="1:13" s="7" customFormat="1" ht="15" customHeight="1" x14ac:dyDescent="0.15">
      <c r="A29" s="273"/>
      <c r="B29" s="276"/>
      <c r="C29" s="229" t="s">
        <v>217</v>
      </c>
      <c r="D29" s="19">
        <v>166</v>
      </c>
      <c r="E29" s="19">
        <v>350</v>
      </c>
      <c r="F29" s="19">
        <v>281</v>
      </c>
      <c r="G29" s="45">
        <v>1223</v>
      </c>
      <c r="H29" s="46">
        <v>37</v>
      </c>
      <c r="I29" s="47">
        <f t="shared" si="7"/>
        <v>516</v>
      </c>
      <c r="J29" s="19">
        <f t="shared" si="8"/>
        <v>1504</v>
      </c>
      <c r="K29" s="48"/>
      <c r="L29" s="40"/>
      <c r="M29" s="28"/>
    </row>
    <row r="30" spans="1:13" s="3" customFormat="1" ht="15" customHeight="1" x14ac:dyDescent="0.15">
      <c r="A30" s="273"/>
      <c r="B30" s="276"/>
      <c r="C30" s="230"/>
      <c r="D30" s="20">
        <f>+D29/SUM($D29:$H29)*100</f>
        <v>8.0700048614487105</v>
      </c>
      <c r="E30" s="20">
        <f>+E29/SUM($D29:$H29)*100</f>
        <v>17.01507049100632</v>
      </c>
      <c r="F30" s="20">
        <f>+F29/SUM($D29:$H29)*100</f>
        <v>13.660670879922218</v>
      </c>
      <c r="G30" s="20">
        <f>+G29/SUM($D29:$H29)*100</f>
        <v>59.455517744287803</v>
      </c>
      <c r="H30" s="20">
        <f>+H29/SUM($D29:$H29)*100</f>
        <v>1.7987360233349539</v>
      </c>
      <c r="I30" s="49">
        <f t="shared" si="7"/>
        <v>25.085075352455029</v>
      </c>
      <c r="J30" s="50">
        <f t="shared" si="8"/>
        <v>73.116188624210025</v>
      </c>
      <c r="K30" s="51"/>
      <c r="L30" s="17"/>
      <c r="M30" s="18"/>
    </row>
    <row r="31" spans="1:13" s="7" customFormat="1" ht="15" customHeight="1" x14ac:dyDescent="0.15">
      <c r="A31" s="273"/>
      <c r="B31" s="276"/>
      <c r="C31" s="269" t="s">
        <v>285</v>
      </c>
      <c r="D31" s="19">
        <v>127</v>
      </c>
      <c r="E31" s="19">
        <v>325</v>
      </c>
      <c r="F31" s="19">
        <v>286</v>
      </c>
      <c r="G31" s="45">
        <v>1207</v>
      </c>
      <c r="H31" s="46">
        <v>41</v>
      </c>
      <c r="I31" s="47">
        <f t="shared" si="7"/>
        <v>452</v>
      </c>
      <c r="J31" s="19">
        <f t="shared" si="8"/>
        <v>1493</v>
      </c>
      <c r="K31" s="48"/>
      <c r="L31" s="40"/>
      <c r="M31" s="28"/>
    </row>
    <row r="32" spans="1:13" s="3" customFormat="1" ht="15" customHeight="1" x14ac:dyDescent="0.15">
      <c r="A32" s="274"/>
      <c r="B32" s="277"/>
      <c r="C32" s="274"/>
      <c r="D32" s="20">
        <f>+D31/SUM($D31:$H31)*100</f>
        <v>6.3947633434038265</v>
      </c>
      <c r="E32" s="20">
        <f>+E31/SUM($D31:$H31)*100</f>
        <v>16.364551863041289</v>
      </c>
      <c r="F32" s="20">
        <f>+F31/SUM($D31:$H31)*100</f>
        <v>14.400805639476335</v>
      </c>
      <c r="G32" s="20">
        <f>+G31/SUM($D31:$H31)*100</f>
        <v>60.775427995971796</v>
      </c>
      <c r="H32" s="20">
        <f>+H31/SUM($D31:$H31)*100</f>
        <v>2.0644511581067473</v>
      </c>
      <c r="I32" s="49">
        <f t="shared" si="7"/>
        <v>22.759315206445116</v>
      </c>
      <c r="J32" s="50">
        <f t="shared" si="8"/>
        <v>75.176233635448128</v>
      </c>
      <c r="K32" s="52"/>
      <c r="L32" s="17"/>
      <c r="M32" s="18"/>
    </row>
    <row r="33" spans="1:13" s="3" customFormat="1" ht="21" customHeight="1" x14ac:dyDescent="0.15">
      <c r="A33" s="33"/>
      <c r="B33" s="181"/>
      <c r="C33" s="33"/>
      <c r="D33" s="34"/>
      <c r="E33" s="34"/>
      <c r="F33" s="34"/>
      <c r="G33" s="34"/>
      <c r="H33" s="34"/>
      <c r="I33" s="34"/>
      <c r="J33" s="34"/>
      <c r="K33" s="34"/>
      <c r="L33" s="34"/>
      <c r="M33" s="18"/>
    </row>
    <row r="34" spans="1:13" s="3" customFormat="1" ht="15" customHeight="1" x14ac:dyDescent="0.15">
      <c r="A34" s="216" t="s">
        <v>56</v>
      </c>
      <c r="B34" s="217"/>
      <c r="C34" s="198" t="s">
        <v>57</v>
      </c>
      <c r="D34" s="151">
        <v>1</v>
      </c>
      <c r="E34" s="151">
        <v>2</v>
      </c>
      <c r="F34" s="151">
        <v>3</v>
      </c>
      <c r="G34" s="151">
        <v>4</v>
      </c>
      <c r="H34" s="151">
        <v>5</v>
      </c>
      <c r="I34" s="226" t="s">
        <v>9</v>
      </c>
      <c r="J34" s="24" t="s">
        <v>2</v>
      </c>
      <c r="K34" s="151">
        <v>3</v>
      </c>
      <c r="L34" s="151" t="s">
        <v>3</v>
      </c>
      <c r="M34" s="18"/>
    </row>
    <row r="35" spans="1:13" s="3" customFormat="1" ht="32.1" customHeight="1" x14ac:dyDescent="0.15">
      <c r="A35" s="218"/>
      <c r="B35" s="219"/>
      <c r="C35" s="220"/>
      <c r="D35" s="145" t="s">
        <v>6</v>
      </c>
      <c r="E35" s="145" t="s">
        <v>4</v>
      </c>
      <c r="F35" s="145" t="s">
        <v>11</v>
      </c>
      <c r="G35" s="145" t="s">
        <v>5</v>
      </c>
      <c r="H35" s="145" t="s">
        <v>100</v>
      </c>
      <c r="I35" s="267"/>
      <c r="J35" s="152" t="s">
        <v>10</v>
      </c>
      <c r="K35" s="145" t="s">
        <v>11</v>
      </c>
      <c r="L35" s="145" t="s">
        <v>8</v>
      </c>
      <c r="M35" s="18"/>
    </row>
    <row r="36" spans="1:13" s="3" customFormat="1" ht="15" customHeight="1" x14ac:dyDescent="0.15">
      <c r="A36" s="268" t="s">
        <v>0</v>
      </c>
      <c r="B36" s="223" t="s">
        <v>237</v>
      </c>
      <c r="C36" s="269" t="s">
        <v>275</v>
      </c>
      <c r="D36" s="125">
        <v>172</v>
      </c>
      <c r="E36" s="125">
        <v>548</v>
      </c>
      <c r="F36" s="125">
        <v>940</v>
      </c>
      <c r="G36" s="125">
        <v>134</v>
      </c>
      <c r="H36" s="125">
        <v>121</v>
      </c>
      <c r="I36" s="126">
        <v>50</v>
      </c>
      <c r="J36" s="127">
        <f t="shared" ref="J36:J41" si="9">+D36+E36</f>
        <v>720</v>
      </c>
      <c r="K36" s="125">
        <f t="shared" ref="K36:K41" si="10">+F36</f>
        <v>940</v>
      </c>
      <c r="L36" s="125">
        <f t="shared" ref="L36:L41" si="11">+G36+H36</f>
        <v>255</v>
      </c>
      <c r="M36" s="18"/>
    </row>
    <row r="37" spans="1:13" s="3" customFormat="1" ht="15" customHeight="1" x14ac:dyDescent="0.15">
      <c r="A37" s="262"/>
      <c r="B37" s="223"/>
      <c r="C37" s="199"/>
      <c r="D37" s="128">
        <f>+D36/SUM($D36:$I36)*100</f>
        <v>8.7531806615776091</v>
      </c>
      <c r="E37" s="128">
        <f>+E36/SUM($D36:$I36)*100</f>
        <v>27.888040712468193</v>
      </c>
      <c r="F37" s="128">
        <f>+F36/SUM($D36:$I36)*100</f>
        <v>47.837150127226465</v>
      </c>
      <c r="G37" s="128">
        <f>+G36/SUM($D36:$I36)*100</f>
        <v>6.8193384223918576</v>
      </c>
      <c r="H37" s="128">
        <f t="shared" ref="H37:I39" si="12">+H36/SUM($D36:$I36)*100</f>
        <v>6.1577608142493645</v>
      </c>
      <c r="I37" s="129">
        <f t="shared" si="12"/>
        <v>2.5445292620865136</v>
      </c>
      <c r="J37" s="130">
        <f t="shared" si="9"/>
        <v>36.641221374045799</v>
      </c>
      <c r="K37" s="128">
        <f t="shared" si="10"/>
        <v>47.837150127226465</v>
      </c>
      <c r="L37" s="128">
        <f t="shared" si="11"/>
        <v>12.977099236641223</v>
      </c>
      <c r="M37" s="18"/>
    </row>
    <row r="38" spans="1:13" s="7" customFormat="1" ht="15" customHeight="1" x14ac:dyDescent="0.15">
      <c r="A38" s="262"/>
      <c r="B38" s="223"/>
      <c r="C38" s="229" t="s">
        <v>217</v>
      </c>
      <c r="D38" s="19">
        <v>218</v>
      </c>
      <c r="E38" s="19">
        <v>640</v>
      </c>
      <c r="F38" s="19">
        <v>891</v>
      </c>
      <c r="G38" s="25">
        <v>141</v>
      </c>
      <c r="H38" s="19">
        <v>98</v>
      </c>
      <c r="I38" s="26">
        <v>69</v>
      </c>
      <c r="J38" s="27">
        <f t="shared" si="9"/>
        <v>858</v>
      </c>
      <c r="K38" s="19">
        <f t="shared" si="10"/>
        <v>891</v>
      </c>
      <c r="L38" s="19">
        <f t="shared" si="11"/>
        <v>239</v>
      </c>
      <c r="M38" s="28"/>
    </row>
    <row r="39" spans="1:13" s="3" customFormat="1" ht="15" customHeight="1" x14ac:dyDescent="0.15">
      <c r="A39" s="262"/>
      <c r="B39" s="223"/>
      <c r="C39" s="230"/>
      <c r="D39" s="20">
        <f>+D38/SUM($D38:$I38)*100</f>
        <v>10.597958191541078</v>
      </c>
      <c r="E39" s="20">
        <f>+E38/SUM($D38:$I38)*100</f>
        <v>31.113271754982986</v>
      </c>
      <c r="F39" s="20">
        <f>+F38/SUM($D38:$I38)*100</f>
        <v>43.315508021390379</v>
      </c>
      <c r="G39" s="29">
        <f>+G38/SUM($D38:$I38)*100</f>
        <v>6.854642683519689</v>
      </c>
      <c r="H39" s="20">
        <f t="shared" si="12"/>
        <v>4.7642197374817696</v>
      </c>
      <c r="I39" s="30">
        <f t="shared" si="12"/>
        <v>3.3543996110841032</v>
      </c>
      <c r="J39" s="31">
        <f t="shared" si="9"/>
        <v>41.711229946524064</v>
      </c>
      <c r="K39" s="20">
        <f t="shared" si="10"/>
        <v>43.315508021390379</v>
      </c>
      <c r="L39" s="20">
        <f t="shared" si="11"/>
        <v>11.618862421001459</v>
      </c>
      <c r="M39" s="18"/>
    </row>
    <row r="40" spans="1:13" s="7" customFormat="1" ht="15" customHeight="1" x14ac:dyDescent="0.15">
      <c r="A40" s="262"/>
      <c r="B40" s="223"/>
      <c r="C40" s="269" t="s">
        <v>285</v>
      </c>
      <c r="D40" s="19">
        <v>221</v>
      </c>
      <c r="E40" s="19">
        <v>651</v>
      </c>
      <c r="F40" s="19">
        <v>858</v>
      </c>
      <c r="G40" s="25">
        <v>97</v>
      </c>
      <c r="H40" s="19">
        <v>93</v>
      </c>
      <c r="I40" s="26">
        <v>66</v>
      </c>
      <c r="J40" s="27">
        <f t="shared" si="9"/>
        <v>872</v>
      </c>
      <c r="K40" s="19">
        <f t="shared" si="10"/>
        <v>858</v>
      </c>
      <c r="L40" s="19">
        <f t="shared" si="11"/>
        <v>190</v>
      </c>
      <c r="M40" s="28"/>
    </row>
    <row r="41" spans="1:13" s="3" customFormat="1" ht="15" customHeight="1" x14ac:dyDescent="0.15">
      <c r="A41" s="263"/>
      <c r="B41" s="223"/>
      <c r="C41" s="199"/>
      <c r="D41" s="20">
        <f>+D40/SUM($D40:$I40)*100</f>
        <v>11.127895266868077</v>
      </c>
      <c r="E41" s="20">
        <f t="shared" ref="E41:I41" si="13">+E40/SUM($D40:$I40)*100</f>
        <v>32.779456193353475</v>
      </c>
      <c r="F41" s="20">
        <f t="shared" si="13"/>
        <v>43.202416918429002</v>
      </c>
      <c r="G41" s="29">
        <f t="shared" si="13"/>
        <v>4.8841893252769388</v>
      </c>
      <c r="H41" s="20">
        <f t="shared" si="13"/>
        <v>4.6827794561933533</v>
      </c>
      <c r="I41" s="30">
        <f t="shared" si="13"/>
        <v>3.3232628398791544</v>
      </c>
      <c r="J41" s="31">
        <f t="shared" si="9"/>
        <v>43.907351460221548</v>
      </c>
      <c r="K41" s="20">
        <f t="shared" si="10"/>
        <v>43.202416918429002</v>
      </c>
      <c r="L41" s="20">
        <f t="shared" si="11"/>
        <v>9.5669687814702922</v>
      </c>
      <c r="M41" s="18"/>
    </row>
    <row r="42" spans="1:13" s="3" customFormat="1" ht="21" customHeight="1" x14ac:dyDescent="0.15">
      <c r="A42" s="53"/>
      <c r="B42" s="182"/>
      <c r="C42" s="53"/>
      <c r="D42" s="54"/>
      <c r="E42" s="54"/>
      <c r="F42" s="54"/>
      <c r="G42" s="55"/>
      <c r="H42" s="54"/>
      <c r="I42" s="54"/>
      <c r="J42" s="54"/>
      <c r="K42" s="54"/>
      <c r="L42" s="54"/>
      <c r="M42" s="18"/>
    </row>
    <row r="43" spans="1:13" s="1" customFormat="1" ht="24" customHeight="1" x14ac:dyDescent="0.15">
      <c r="A43" s="225" t="s">
        <v>78</v>
      </c>
      <c r="B43" s="225"/>
      <c r="C43" s="225"/>
      <c r="D43" s="225"/>
      <c r="E43" s="225"/>
      <c r="F43" s="225"/>
      <c r="G43" s="225"/>
      <c r="H43" s="225"/>
      <c r="I43" s="225"/>
      <c r="J43" s="225"/>
      <c r="K43" s="225"/>
      <c r="L43" s="225"/>
      <c r="M43" s="16"/>
    </row>
    <row r="44" spans="1:13" s="3" customFormat="1" ht="15.95" customHeight="1" x14ac:dyDescent="0.15">
      <c r="A44" s="216" t="s">
        <v>56</v>
      </c>
      <c r="B44" s="217"/>
      <c r="C44" s="198" t="s">
        <v>57</v>
      </c>
      <c r="D44" s="214" t="s">
        <v>12</v>
      </c>
      <c r="E44" s="214" t="s">
        <v>13</v>
      </c>
      <c r="F44" s="212" t="s">
        <v>9</v>
      </c>
      <c r="G44" s="17"/>
      <c r="H44" s="17"/>
      <c r="I44" s="17"/>
      <c r="J44" s="17"/>
      <c r="K44" s="17"/>
      <c r="L44" s="17"/>
      <c r="M44" s="18"/>
    </row>
    <row r="45" spans="1:13" s="3" customFormat="1" ht="15.95" customHeight="1" x14ac:dyDescent="0.15">
      <c r="A45" s="264"/>
      <c r="B45" s="265"/>
      <c r="C45" s="220"/>
      <c r="D45" s="238"/>
      <c r="E45" s="238"/>
      <c r="F45" s="266"/>
      <c r="G45" s="17"/>
      <c r="H45" s="17"/>
      <c r="I45" s="17"/>
      <c r="J45" s="17"/>
      <c r="K45" s="17"/>
      <c r="L45" s="17"/>
      <c r="M45" s="18"/>
    </row>
    <row r="46" spans="1:13" s="3" customFormat="1" ht="15" customHeight="1" x14ac:dyDescent="0.15">
      <c r="A46" s="221" t="s">
        <v>374</v>
      </c>
      <c r="B46" s="214" t="s">
        <v>238</v>
      </c>
      <c r="C46" s="223" t="s">
        <v>275</v>
      </c>
      <c r="D46" s="137">
        <v>414</v>
      </c>
      <c r="E46" s="137">
        <v>1522</v>
      </c>
      <c r="F46" s="138">
        <v>29</v>
      </c>
      <c r="G46" s="17"/>
      <c r="H46" s="17"/>
      <c r="I46" s="17"/>
      <c r="J46" s="17"/>
      <c r="K46" s="17"/>
      <c r="L46" s="17"/>
      <c r="M46" s="18"/>
    </row>
    <row r="47" spans="1:13" s="3" customFormat="1" ht="15" customHeight="1" x14ac:dyDescent="0.15">
      <c r="A47" s="222"/>
      <c r="B47" s="238"/>
      <c r="C47" s="250"/>
      <c r="D47" s="128">
        <f>+D46/SUM($D46:$F46)*100</f>
        <v>21.068702290076335</v>
      </c>
      <c r="E47" s="128">
        <f t="shared" ref="E47:F49" si="14">+E46/SUM($D46:$F46)*100</f>
        <v>77.455470737913487</v>
      </c>
      <c r="F47" s="134">
        <f t="shared" si="14"/>
        <v>1.4758269720101782</v>
      </c>
      <c r="G47" s="17"/>
      <c r="H47" s="17"/>
      <c r="I47" s="17"/>
      <c r="J47" s="17"/>
      <c r="K47" s="17"/>
      <c r="L47" s="17"/>
      <c r="M47" s="18"/>
    </row>
    <row r="48" spans="1:13" s="7" customFormat="1" ht="15" customHeight="1" x14ac:dyDescent="0.15">
      <c r="A48" s="222"/>
      <c r="B48" s="238"/>
      <c r="C48" s="229" t="s">
        <v>217</v>
      </c>
      <c r="D48" s="19">
        <v>425</v>
      </c>
      <c r="E48" s="19">
        <v>1594</v>
      </c>
      <c r="F48" s="19">
        <v>38</v>
      </c>
      <c r="G48" s="40"/>
      <c r="H48" s="40"/>
      <c r="I48" s="40"/>
      <c r="J48" s="40"/>
      <c r="K48" s="40"/>
      <c r="L48" s="40"/>
      <c r="M48" s="28"/>
    </row>
    <row r="49" spans="1:13" s="3" customFormat="1" ht="15" customHeight="1" x14ac:dyDescent="0.15">
      <c r="A49" s="222"/>
      <c r="B49" s="238"/>
      <c r="C49" s="230"/>
      <c r="D49" s="50">
        <f>+D48/SUM($D48:$F48)*100</f>
        <v>20.66115702479339</v>
      </c>
      <c r="E49" s="50">
        <f t="shared" si="14"/>
        <v>77.491492464754501</v>
      </c>
      <c r="F49" s="50">
        <f t="shared" si="14"/>
        <v>1.8473505104521146</v>
      </c>
      <c r="G49" s="17"/>
      <c r="H49" s="17"/>
      <c r="I49" s="17"/>
      <c r="J49" s="17"/>
      <c r="K49" s="17"/>
      <c r="L49" s="17"/>
      <c r="M49" s="18"/>
    </row>
    <row r="50" spans="1:13" s="7" customFormat="1" ht="15" customHeight="1" x14ac:dyDescent="0.15">
      <c r="A50" s="222"/>
      <c r="B50" s="238"/>
      <c r="C50" s="223" t="s">
        <v>285</v>
      </c>
      <c r="D50" s="19">
        <v>401</v>
      </c>
      <c r="E50" s="19">
        <v>1551</v>
      </c>
      <c r="F50" s="19">
        <v>34</v>
      </c>
      <c r="G50" s="40"/>
      <c r="H50" s="40"/>
      <c r="I50" s="40"/>
      <c r="J50" s="40"/>
      <c r="K50" s="40"/>
      <c r="L50" s="40"/>
      <c r="M50" s="28"/>
    </row>
    <row r="51" spans="1:13" s="3" customFormat="1" ht="15" customHeight="1" x14ac:dyDescent="0.15">
      <c r="A51" s="222"/>
      <c r="B51" s="215"/>
      <c r="C51" s="250"/>
      <c r="D51" s="50">
        <f>+D50/SUM($D50:$F50)*100</f>
        <v>20.191339375629404</v>
      </c>
      <c r="E51" s="50">
        <f t="shared" ref="E51:F51" si="15">+E50/SUM($D50:$F50)*100</f>
        <v>78.096676737160124</v>
      </c>
      <c r="F51" s="50">
        <f t="shared" si="15"/>
        <v>1.7119838872104733</v>
      </c>
      <c r="G51" s="17"/>
      <c r="H51" s="17"/>
      <c r="I51" s="17"/>
      <c r="J51" s="17"/>
      <c r="K51" s="17"/>
      <c r="L51" s="17"/>
      <c r="M51" s="18"/>
    </row>
    <row r="52" spans="1:13" s="3" customFormat="1" ht="21" customHeight="1" x14ac:dyDescent="0.15">
      <c r="A52" s="33"/>
      <c r="B52" s="181"/>
      <c r="C52" s="33"/>
      <c r="D52" s="34"/>
      <c r="E52" s="34"/>
      <c r="F52" s="34"/>
      <c r="G52" s="34"/>
      <c r="H52" s="34"/>
      <c r="I52" s="34"/>
      <c r="J52" s="34"/>
      <c r="K52" s="34"/>
      <c r="L52" s="34"/>
      <c r="M52" s="18"/>
    </row>
    <row r="53" spans="1:13" s="3" customFormat="1" ht="15" customHeight="1" x14ac:dyDescent="0.15">
      <c r="A53" s="216" t="s">
        <v>56</v>
      </c>
      <c r="B53" s="217"/>
      <c r="C53" s="198" t="s">
        <v>57</v>
      </c>
      <c r="D53" s="151">
        <v>1</v>
      </c>
      <c r="E53" s="151">
        <v>2</v>
      </c>
      <c r="F53" s="151">
        <v>3</v>
      </c>
      <c r="G53" s="151">
        <v>4</v>
      </c>
      <c r="H53" s="151">
        <v>5</v>
      </c>
      <c r="I53" s="226" t="s">
        <v>9</v>
      </c>
      <c r="J53" s="24" t="s">
        <v>2</v>
      </c>
      <c r="K53" s="151">
        <v>3</v>
      </c>
      <c r="L53" s="151" t="s">
        <v>3</v>
      </c>
      <c r="M53" s="18"/>
    </row>
    <row r="54" spans="1:13" s="3" customFormat="1" ht="32.1" customHeight="1" x14ac:dyDescent="0.15">
      <c r="A54" s="218"/>
      <c r="B54" s="219"/>
      <c r="C54" s="199"/>
      <c r="D54" s="142" t="s">
        <v>6</v>
      </c>
      <c r="E54" s="142" t="s">
        <v>4</v>
      </c>
      <c r="F54" s="142" t="s">
        <v>11</v>
      </c>
      <c r="G54" s="142" t="s">
        <v>5</v>
      </c>
      <c r="H54" s="142" t="s">
        <v>100</v>
      </c>
      <c r="I54" s="227"/>
      <c r="J54" s="153" t="s">
        <v>10</v>
      </c>
      <c r="K54" s="142" t="s">
        <v>11</v>
      </c>
      <c r="L54" s="142" t="s">
        <v>8</v>
      </c>
      <c r="M54" s="18"/>
    </row>
    <row r="55" spans="1:13" s="3" customFormat="1" ht="16.5" customHeight="1" x14ac:dyDescent="0.15">
      <c r="A55" s="223" t="s">
        <v>79</v>
      </c>
      <c r="B55" s="223" t="s">
        <v>239</v>
      </c>
      <c r="C55" s="198" t="s">
        <v>275</v>
      </c>
      <c r="D55" s="19">
        <v>554</v>
      </c>
      <c r="E55" s="19">
        <v>782</v>
      </c>
      <c r="F55" s="19">
        <v>422</v>
      </c>
      <c r="G55" s="25">
        <v>76</v>
      </c>
      <c r="H55" s="19">
        <v>89</v>
      </c>
      <c r="I55" s="26">
        <v>42</v>
      </c>
      <c r="J55" s="27">
        <f>+D55+E55</f>
        <v>1336</v>
      </c>
      <c r="K55" s="19">
        <f>+F55</f>
        <v>422</v>
      </c>
      <c r="L55" s="19">
        <f>+G55+H55</f>
        <v>165</v>
      </c>
      <c r="M55" s="18"/>
    </row>
    <row r="56" spans="1:13" s="3" customFormat="1" ht="16.5" customHeight="1" x14ac:dyDescent="0.15">
      <c r="A56" s="223"/>
      <c r="B56" s="223"/>
      <c r="C56" s="199"/>
      <c r="D56" s="20">
        <f>+D55/SUM($D55:$I55)*100</f>
        <v>28.193384223918578</v>
      </c>
      <c r="E56" s="20">
        <f t="shared" ref="E56:I56" si="16">+E55/SUM($D55:$I55)*100</f>
        <v>39.796437659033082</v>
      </c>
      <c r="F56" s="20">
        <f t="shared" si="16"/>
        <v>21.475826972010179</v>
      </c>
      <c r="G56" s="29">
        <f t="shared" si="16"/>
        <v>3.8676844783715012</v>
      </c>
      <c r="H56" s="20">
        <f t="shared" si="16"/>
        <v>4.5292620865139952</v>
      </c>
      <c r="I56" s="30">
        <f t="shared" si="16"/>
        <v>2.1374045801526718</v>
      </c>
      <c r="J56" s="56">
        <f>+D56+E56</f>
        <v>67.989821882951659</v>
      </c>
      <c r="K56" s="57">
        <f>+F56</f>
        <v>21.475826972010179</v>
      </c>
      <c r="L56" s="57">
        <f>+G56+H56</f>
        <v>8.3969465648854964</v>
      </c>
      <c r="M56" s="18"/>
    </row>
    <row r="57" spans="1:13" s="3" customFormat="1" ht="16.5" customHeight="1" x14ac:dyDescent="0.15">
      <c r="A57" s="223"/>
      <c r="B57" s="223"/>
      <c r="C57" s="198" t="s">
        <v>215</v>
      </c>
      <c r="D57" s="19">
        <v>611</v>
      </c>
      <c r="E57" s="19">
        <v>797</v>
      </c>
      <c r="F57" s="19">
        <v>433</v>
      </c>
      <c r="G57" s="25">
        <v>78</v>
      </c>
      <c r="H57" s="19">
        <v>88</v>
      </c>
      <c r="I57" s="26">
        <v>50</v>
      </c>
      <c r="J57" s="27">
        <f>+D57+E57</f>
        <v>1408</v>
      </c>
      <c r="K57" s="19">
        <f>+F57</f>
        <v>433</v>
      </c>
      <c r="L57" s="19">
        <f>+G57+H57</f>
        <v>166</v>
      </c>
      <c r="M57" s="18"/>
    </row>
    <row r="58" spans="1:13" s="3" customFormat="1" ht="16.5" customHeight="1" x14ac:dyDescent="0.15">
      <c r="A58" s="223"/>
      <c r="B58" s="223"/>
      <c r="C58" s="199"/>
      <c r="D58" s="20">
        <f>+D57/SUM($D57:$I57)*100</f>
        <v>29.70345162858532</v>
      </c>
      <c r="E58" s="20">
        <f>+E57/SUM($D57:$I57)*100</f>
        <v>38.74574623237725</v>
      </c>
      <c r="F58" s="20">
        <f>+F57/SUM($D57:$I57)*100</f>
        <v>21.050072921730674</v>
      </c>
      <c r="G58" s="29">
        <f t="shared" ref="G58:I58" si="17">+G57/SUM($D57:$I57)*100</f>
        <v>3.7919299951385517</v>
      </c>
      <c r="H58" s="20">
        <f t="shared" si="17"/>
        <v>4.2780748663101598</v>
      </c>
      <c r="I58" s="30">
        <f t="shared" si="17"/>
        <v>2.4307243558580454</v>
      </c>
      <c r="J58" s="56">
        <f>+D58+E58</f>
        <v>68.44919786096257</v>
      </c>
      <c r="K58" s="57">
        <f>+F58</f>
        <v>21.050072921730674</v>
      </c>
      <c r="L58" s="57">
        <f>+G58+H58</f>
        <v>8.0700048614487123</v>
      </c>
      <c r="M58" s="18"/>
    </row>
    <row r="59" spans="1:13" s="14" customFormat="1" ht="21" customHeight="1" x14ac:dyDescent="0.15">
      <c r="A59" s="71"/>
      <c r="B59" s="183"/>
      <c r="C59" s="71"/>
      <c r="D59" s="72"/>
      <c r="E59" s="72"/>
      <c r="F59" s="72"/>
      <c r="G59" s="72"/>
      <c r="H59" s="72"/>
      <c r="I59" s="72"/>
      <c r="J59" s="72"/>
      <c r="K59" s="72"/>
      <c r="L59" s="72"/>
      <c r="M59" s="73"/>
    </row>
    <row r="60" spans="1:13" s="3" customFormat="1" ht="15.95" customHeight="1" x14ac:dyDescent="0.15">
      <c r="A60" s="216" t="s">
        <v>56</v>
      </c>
      <c r="B60" s="217"/>
      <c r="C60" s="198" t="s">
        <v>57</v>
      </c>
      <c r="D60" s="214" t="s">
        <v>12</v>
      </c>
      <c r="E60" s="214" t="s">
        <v>13</v>
      </c>
      <c r="F60" s="212" t="s">
        <v>9</v>
      </c>
      <c r="G60" s="17"/>
      <c r="H60" s="17"/>
      <c r="I60" s="17"/>
      <c r="J60" s="17"/>
      <c r="K60" s="17"/>
      <c r="L60" s="17"/>
      <c r="M60" s="18"/>
    </row>
    <row r="61" spans="1:13" s="3" customFormat="1" ht="15.95" customHeight="1" x14ac:dyDescent="0.15">
      <c r="A61" s="264"/>
      <c r="B61" s="265"/>
      <c r="C61" s="220"/>
      <c r="D61" s="215"/>
      <c r="E61" s="215"/>
      <c r="F61" s="213"/>
      <c r="G61" s="17"/>
      <c r="H61" s="17"/>
      <c r="I61" s="17"/>
      <c r="J61" s="17"/>
      <c r="K61" s="17"/>
      <c r="L61" s="17"/>
      <c r="M61" s="18"/>
    </row>
    <row r="62" spans="1:13" s="3" customFormat="1" ht="15" customHeight="1" x14ac:dyDescent="0.15">
      <c r="A62" s="221" t="s">
        <v>130</v>
      </c>
      <c r="B62" s="223" t="s">
        <v>240</v>
      </c>
      <c r="C62" s="223" t="s">
        <v>275</v>
      </c>
      <c r="D62" s="136">
        <v>774</v>
      </c>
      <c r="E62" s="136">
        <v>1160</v>
      </c>
      <c r="F62" s="139">
        <v>31</v>
      </c>
      <c r="G62" s="17"/>
      <c r="H62" s="17"/>
      <c r="I62" s="17"/>
      <c r="J62" s="17"/>
      <c r="K62" s="17"/>
      <c r="L62" s="17"/>
      <c r="M62" s="18"/>
    </row>
    <row r="63" spans="1:13" s="3" customFormat="1" ht="15" customHeight="1" x14ac:dyDescent="0.15">
      <c r="A63" s="222"/>
      <c r="B63" s="223"/>
      <c r="C63" s="250"/>
      <c r="D63" s="131">
        <f>+D62/SUM($D62:$F62)*100</f>
        <v>39.389312977099237</v>
      </c>
      <c r="E63" s="131">
        <f t="shared" ref="E63:F65" si="18">+E62/SUM($D62:$F62)*100</f>
        <v>59.033078880407118</v>
      </c>
      <c r="F63" s="135">
        <f t="shared" si="18"/>
        <v>1.5776081424936386</v>
      </c>
      <c r="G63" s="17"/>
      <c r="H63" s="17"/>
      <c r="I63" s="17"/>
      <c r="J63" s="17"/>
      <c r="K63" s="17"/>
      <c r="L63" s="17"/>
      <c r="M63" s="18"/>
    </row>
    <row r="64" spans="1:13" s="7" customFormat="1" ht="15" customHeight="1" x14ac:dyDescent="0.15">
      <c r="A64" s="222"/>
      <c r="B64" s="223"/>
      <c r="C64" s="223" t="s">
        <v>218</v>
      </c>
      <c r="D64" s="19">
        <v>785</v>
      </c>
      <c r="E64" s="19">
        <v>1243</v>
      </c>
      <c r="F64" s="19">
        <v>29</v>
      </c>
      <c r="G64" s="40"/>
      <c r="H64" s="40"/>
      <c r="I64" s="40"/>
      <c r="J64" s="40"/>
      <c r="K64" s="40"/>
      <c r="L64" s="40"/>
      <c r="M64" s="28"/>
    </row>
    <row r="65" spans="1:13" s="3" customFormat="1" ht="15" customHeight="1" x14ac:dyDescent="0.15">
      <c r="A65" s="222"/>
      <c r="B65" s="223"/>
      <c r="C65" s="250"/>
      <c r="D65" s="50">
        <f>+D64/SUM($D64:$F64)*100</f>
        <v>38.162372386971313</v>
      </c>
      <c r="E65" s="50">
        <f t="shared" si="18"/>
        <v>60.427807486631011</v>
      </c>
      <c r="F65" s="50">
        <f t="shared" si="18"/>
        <v>1.4098201263976664</v>
      </c>
      <c r="G65" s="17"/>
      <c r="H65" s="17"/>
      <c r="I65" s="17"/>
      <c r="J65" s="17"/>
      <c r="K65" s="17"/>
      <c r="L65" s="17"/>
      <c r="M65" s="18"/>
    </row>
    <row r="66" spans="1:13" s="7" customFormat="1" ht="15" customHeight="1" x14ac:dyDescent="0.15">
      <c r="A66" s="222"/>
      <c r="B66" s="223"/>
      <c r="C66" s="223" t="s">
        <v>286</v>
      </c>
      <c r="D66" s="19">
        <v>454</v>
      </c>
      <c r="E66" s="19">
        <v>1500</v>
      </c>
      <c r="F66" s="19">
        <v>32</v>
      </c>
      <c r="G66" s="40"/>
      <c r="H66" s="40"/>
      <c r="I66" s="40"/>
      <c r="J66" s="40"/>
      <c r="K66" s="40"/>
      <c r="L66" s="40"/>
      <c r="M66" s="28"/>
    </row>
    <row r="67" spans="1:13" s="3" customFormat="1" ht="15" customHeight="1" x14ac:dyDescent="0.15">
      <c r="A67" s="222"/>
      <c r="B67" s="223"/>
      <c r="C67" s="250"/>
      <c r="D67" s="50">
        <f>+D66/SUM($D66:$F66)*100</f>
        <v>22.860020140986908</v>
      </c>
      <c r="E67" s="50">
        <f t="shared" ref="E67:F67" si="19">+E66/SUM($D66:$F66)*100</f>
        <v>75.528700906344412</v>
      </c>
      <c r="F67" s="50">
        <f t="shared" si="19"/>
        <v>1.6112789526686808</v>
      </c>
      <c r="G67" s="17"/>
      <c r="H67" s="17"/>
      <c r="I67" s="17"/>
      <c r="J67" s="17"/>
      <c r="K67" s="17"/>
      <c r="L67" s="17"/>
      <c r="M67" s="18"/>
    </row>
    <row r="68" spans="1:13" s="3" customFormat="1" ht="21" customHeight="1" x14ac:dyDescent="0.15">
      <c r="A68" s="32"/>
      <c r="B68" s="181"/>
      <c r="C68" s="33"/>
      <c r="D68" s="34"/>
      <c r="E68" s="34"/>
      <c r="F68" s="34"/>
      <c r="G68" s="34"/>
      <c r="H68" s="34"/>
      <c r="I68" s="34"/>
      <c r="J68" s="34"/>
      <c r="K68" s="34"/>
      <c r="L68" s="34"/>
      <c r="M68" s="18"/>
    </row>
    <row r="69" spans="1:13" s="1" customFormat="1" ht="24" customHeight="1" x14ac:dyDescent="0.15">
      <c r="A69" s="225" t="s">
        <v>80</v>
      </c>
      <c r="B69" s="225"/>
      <c r="C69" s="225"/>
      <c r="D69" s="225"/>
      <c r="E69" s="225"/>
      <c r="F69" s="225"/>
      <c r="G69" s="225"/>
      <c r="H69" s="225"/>
      <c r="I69" s="225"/>
      <c r="J69" s="225"/>
      <c r="K69" s="225"/>
      <c r="L69" s="225"/>
      <c r="M69" s="16"/>
    </row>
    <row r="70" spans="1:13" s="2" customFormat="1" ht="15" customHeight="1" x14ac:dyDescent="0.15">
      <c r="A70" s="216" t="s">
        <v>56</v>
      </c>
      <c r="B70" s="217"/>
      <c r="C70" s="198" t="s">
        <v>57</v>
      </c>
      <c r="D70" s="151">
        <v>1</v>
      </c>
      <c r="E70" s="151">
        <v>2</v>
      </c>
      <c r="F70" s="151">
        <v>3</v>
      </c>
      <c r="G70" s="151">
        <v>4</v>
      </c>
      <c r="H70" s="151">
        <v>5</v>
      </c>
      <c r="I70" s="226" t="s">
        <v>9</v>
      </c>
      <c r="J70" s="24" t="s">
        <v>2</v>
      </c>
      <c r="K70" s="151">
        <v>3</v>
      </c>
      <c r="L70" s="151" t="s">
        <v>3</v>
      </c>
      <c r="M70" s="36"/>
    </row>
    <row r="71" spans="1:13" s="3" customFormat="1" ht="32.1" customHeight="1" x14ac:dyDescent="0.15">
      <c r="A71" s="218"/>
      <c r="B71" s="219"/>
      <c r="C71" s="199"/>
      <c r="D71" s="142" t="s">
        <v>6</v>
      </c>
      <c r="E71" s="142" t="s">
        <v>4</v>
      </c>
      <c r="F71" s="142" t="s">
        <v>11</v>
      </c>
      <c r="G71" s="142" t="s">
        <v>5</v>
      </c>
      <c r="H71" s="142" t="s">
        <v>100</v>
      </c>
      <c r="I71" s="227"/>
      <c r="J71" s="153" t="s">
        <v>10</v>
      </c>
      <c r="K71" s="142" t="s">
        <v>11</v>
      </c>
      <c r="L71" s="142" t="s">
        <v>8</v>
      </c>
      <c r="M71" s="18"/>
    </row>
    <row r="72" spans="1:13" s="7" customFormat="1" ht="15" customHeight="1" x14ac:dyDescent="0.15">
      <c r="A72" s="221" t="s">
        <v>1</v>
      </c>
      <c r="B72" s="223" t="s">
        <v>149</v>
      </c>
      <c r="C72" s="198" t="s">
        <v>275</v>
      </c>
      <c r="D72" s="19">
        <v>121</v>
      </c>
      <c r="E72" s="19">
        <v>288</v>
      </c>
      <c r="F72" s="19">
        <v>895</v>
      </c>
      <c r="G72" s="25">
        <v>266</v>
      </c>
      <c r="H72" s="19">
        <v>241</v>
      </c>
      <c r="I72" s="26">
        <v>154</v>
      </c>
      <c r="J72" s="27">
        <f>+D72+E72</f>
        <v>409</v>
      </c>
      <c r="K72" s="19">
        <f t="shared" ref="K72:K77" si="20">+F72</f>
        <v>895</v>
      </c>
      <c r="L72" s="19">
        <f t="shared" ref="L72:L77" si="21">+G72+H72</f>
        <v>507</v>
      </c>
      <c r="M72" s="28"/>
    </row>
    <row r="73" spans="1:13" s="3" customFormat="1" ht="15" customHeight="1" x14ac:dyDescent="0.15">
      <c r="A73" s="222"/>
      <c r="B73" s="223"/>
      <c r="C73" s="199"/>
      <c r="D73" s="20">
        <f>+D72/SUM($D72:$I72)*100</f>
        <v>6.1577608142493645</v>
      </c>
      <c r="E73" s="20">
        <f t="shared" ref="E73:I73" si="22">+E72/SUM($D72:$I72)*100</f>
        <v>14.656488549618322</v>
      </c>
      <c r="F73" s="20">
        <f t="shared" si="22"/>
        <v>45.547073791348602</v>
      </c>
      <c r="G73" s="29">
        <f t="shared" si="22"/>
        <v>13.536895674300254</v>
      </c>
      <c r="H73" s="20">
        <f t="shared" si="22"/>
        <v>12.264631043256998</v>
      </c>
      <c r="I73" s="30">
        <f t="shared" si="22"/>
        <v>7.8371501272264634</v>
      </c>
      <c r="J73" s="56">
        <f t="shared" ref="J73:J77" si="23">+D73+E73</f>
        <v>20.814249363867688</v>
      </c>
      <c r="K73" s="57">
        <f t="shared" si="20"/>
        <v>45.547073791348602</v>
      </c>
      <c r="L73" s="57">
        <f t="shared" si="21"/>
        <v>25.801526717557252</v>
      </c>
      <c r="M73" s="18"/>
    </row>
    <row r="74" spans="1:13" s="7" customFormat="1" ht="15" customHeight="1" x14ac:dyDescent="0.15">
      <c r="A74" s="222"/>
      <c r="B74" s="223"/>
      <c r="C74" s="229" t="s">
        <v>217</v>
      </c>
      <c r="D74" s="19">
        <v>137</v>
      </c>
      <c r="E74" s="19">
        <v>322</v>
      </c>
      <c r="F74" s="19">
        <v>955</v>
      </c>
      <c r="G74" s="25">
        <v>256</v>
      </c>
      <c r="H74" s="19">
        <v>226</v>
      </c>
      <c r="I74" s="26">
        <v>161</v>
      </c>
      <c r="J74" s="27">
        <f t="shared" si="23"/>
        <v>459</v>
      </c>
      <c r="K74" s="19">
        <f t="shared" si="20"/>
        <v>955</v>
      </c>
      <c r="L74" s="19">
        <f t="shared" si="21"/>
        <v>482</v>
      </c>
      <c r="M74" s="28"/>
    </row>
    <row r="75" spans="1:13" s="3" customFormat="1" ht="15" customHeight="1" x14ac:dyDescent="0.15">
      <c r="A75" s="222"/>
      <c r="B75" s="223"/>
      <c r="C75" s="230"/>
      <c r="D75" s="20">
        <f>+D74/SUM($D74:$I74)*100</f>
        <v>6.660184735051045</v>
      </c>
      <c r="E75" s="20">
        <f t="shared" ref="E75:I75" si="24">+E74/SUM($D74:$I74)*100</f>
        <v>15.653864851725816</v>
      </c>
      <c r="F75" s="20">
        <f t="shared" si="24"/>
        <v>46.426835196888675</v>
      </c>
      <c r="G75" s="29">
        <f t="shared" si="24"/>
        <v>12.445308701993193</v>
      </c>
      <c r="H75" s="20">
        <f t="shared" si="24"/>
        <v>10.986874088478366</v>
      </c>
      <c r="I75" s="30">
        <f t="shared" si="24"/>
        <v>7.8269324258629078</v>
      </c>
      <c r="J75" s="56">
        <f t="shared" si="23"/>
        <v>22.314049586776861</v>
      </c>
      <c r="K75" s="57">
        <f t="shared" si="20"/>
        <v>46.426835196888675</v>
      </c>
      <c r="L75" s="57">
        <f t="shared" si="21"/>
        <v>23.432182790471558</v>
      </c>
      <c r="M75" s="18"/>
    </row>
    <row r="76" spans="1:13" s="7" customFormat="1" ht="15" customHeight="1" x14ac:dyDescent="0.15">
      <c r="A76" s="222"/>
      <c r="B76" s="223"/>
      <c r="C76" s="198" t="s">
        <v>285</v>
      </c>
      <c r="D76" s="19">
        <v>129</v>
      </c>
      <c r="E76" s="19">
        <v>284</v>
      </c>
      <c r="F76" s="19">
        <v>1018</v>
      </c>
      <c r="G76" s="25">
        <v>210</v>
      </c>
      <c r="H76" s="19">
        <v>177</v>
      </c>
      <c r="I76" s="26">
        <v>168</v>
      </c>
      <c r="J76" s="27">
        <f t="shared" si="23"/>
        <v>413</v>
      </c>
      <c r="K76" s="19">
        <f t="shared" si="20"/>
        <v>1018</v>
      </c>
      <c r="L76" s="19">
        <f t="shared" si="21"/>
        <v>387</v>
      </c>
      <c r="M76" s="28"/>
    </row>
    <row r="77" spans="1:13" s="3" customFormat="1" ht="15" customHeight="1" x14ac:dyDescent="0.15">
      <c r="A77" s="222"/>
      <c r="B77" s="223"/>
      <c r="C77" s="199"/>
      <c r="D77" s="20">
        <f>+D76/SUM($D76:$I76)*100</f>
        <v>6.4954682779456192</v>
      </c>
      <c r="E77" s="20">
        <f t="shared" ref="E77:I77" si="25">+E76/SUM($D76:$I76)*100</f>
        <v>14.300100704934543</v>
      </c>
      <c r="F77" s="20">
        <f t="shared" si="25"/>
        <v>51.258811681772407</v>
      </c>
      <c r="G77" s="29">
        <f t="shared" si="25"/>
        <v>10.574018126888216</v>
      </c>
      <c r="H77" s="20">
        <f t="shared" si="25"/>
        <v>8.9123867069486398</v>
      </c>
      <c r="I77" s="30">
        <f t="shared" si="25"/>
        <v>8.4592145015105746</v>
      </c>
      <c r="J77" s="56">
        <f t="shared" si="23"/>
        <v>20.795568982880162</v>
      </c>
      <c r="K77" s="57">
        <f t="shared" si="20"/>
        <v>51.258811681772407</v>
      </c>
      <c r="L77" s="57">
        <f t="shared" si="21"/>
        <v>19.486404833836858</v>
      </c>
      <c r="M77" s="18"/>
    </row>
    <row r="78" spans="1:13" s="3" customFormat="1" ht="21" customHeight="1" x14ac:dyDescent="0.15">
      <c r="A78" s="59"/>
      <c r="B78" s="181"/>
      <c r="C78" s="32"/>
      <c r="D78" s="39"/>
      <c r="E78" s="39"/>
      <c r="F78" s="39"/>
      <c r="G78" s="39"/>
      <c r="H78" s="39"/>
      <c r="I78" s="39"/>
      <c r="J78" s="39"/>
      <c r="K78" s="39"/>
      <c r="L78" s="39"/>
      <c r="M78" s="18"/>
    </row>
    <row r="79" spans="1:13" s="4" customFormat="1" ht="84" customHeight="1" x14ac:dyDescent="0.15">
      <c r="A79" s="205" t="s">
        <v>233</v>
      </c>
      <c r="B79" s="206"/>
      <c r="C79" s="177" t="s">
        <v>57</v>
      </c>
      <c r="D79" s="164" t="s">
        <v>169</v>
      </c>
      <c r="E79" s="164" t="s">
        <v>171</v>
      </c>
      <c r="F79" s="164" t="s">
        <v>172</v>
      </c>
      <c r="G79" s="164" t="s">
        <v>173</v>
      </c>
      <c r="H79" s="164" t="s">
        <v>35</v>
      </c>
      <c r="I79" s="158"/>
      <c r="J79" s="158"/>
      <c r="K79" s="158"/>
      <c r="L79" s="60"/>
      <c r="M79" s="60"/>
    </row>
    <row r="80" spans="1:13" s="4" customFormat="1" ht="15" customHeight="1" x14ac:dyDescent="0.15">
      <c r="A80" s="195" t="s">
        <v>328</v>
      </c>
      <c r="B80" s="195" t="s">
        <v>189</v>
      </c>
      <c r="C80" s="198" t="s">
        <v>275</v>
      </c>
      <c r="D80" s="58">
        <v>186</v>
      </c>
      <c r="E80" s="58">
        <v>304</v>
      </c>
      <c r="F80" s="58">
        <v>115</v>
      </c>
      <c r="G80" s="58">
        <v>88</v>
      </c>
      <c r="H80" s="58">
        <v>15</v>
      </c>
      <c r="I80" s="61"/>
      <c r="J80" s="61"/>
      <c r="K80" s="61"/>
      <c r="L80" s="60"/>
      <c r="M80" s="60"/>
    </row>
    <row r="81" spans="1:13" s="4" customFormat="1" ht="15" customHeight="1" x14ac:dyDescent="0.15">
      <c r="A81" s="195"/>
      <c r="B81" s="195"/>
      <c r="C81" s="289"/>
      <c r="D81" s="50">
        <f>+D80/$J72*100</f>
        <v>45.47677261613692</v>
      </c>
      <c r="E81" s="50">
        <f>+E80/$J72*100</f>
        <v>74.327628361858189</v>
      </c>
      <c r="F81" s="50">
        <f>+F80/$J72*100</f>
        <v>28.117359413202937</v>
      </c>
      <c r="G81" s="50">
        <f>+G80/$J72*100</f>
        <v>21.515892420537895</v>
      </c>
      <c r="H81" s="50">
        <f>+H80/$J72*100</f>
        <v>3.6674816625916873</v>
      </c>
      <c r="I81" s="61"/>
      <c r="J81" s="61"/>
      <c r="K81" s="61"/>
      <c r="L81" s="60"/>
      <c r="M81" s="60"/>
    </row>
    <row r="82" spans="1:13" s="4" customFormat="1" ht="15" customHeight="1" x14ac:dyDescent="0.15">
      <c r="A82" s="195"/>
      <c r="B82" s="195"/>
      <c r="C82" s="229" t="s">
        <v>217</v>
      </c>
      <c r="D82" s="58">
        <v>223</v>
      </c>
      <c r="E82" s="58">
        <v>303</v>
      </c>
      <c r="F82" s="58">
        <v>116</v>
      </c>
      <c r="G82" s="58">
        <v>132</v>
      </c>
      <c r="H82" s="58">
        <v>25</v>
      </c>
      <c r="I82" s="61"/>
      <c r="J82" s="61"/>
      <c r="K82" s="61"/>
      <c r="L82" s="60"/>
      <c r="M82" s="60"/>
    </row>
    <row r="83" spans="1:13" s="4" customFormat="1" ht="15" customHeight="1" x14ac:dyDescent="0.15">
      <c r="A83" s="195"/>
      <c r="B83" s="195"/>
      <c r="C83" s="230"/>
      <c r="D83" s="50">
        <f>+D82/$J74*100</f>
        <v>48.583877995642702</v>
      </c>
      <c r="E83" s="50">
        <f>+E82/$J74*100</f>
        <v>66.013071895424829</v>
      </c>
      <c r="F83" s="50">
        <f>+F82/$J74*100</f>
        <v>25.272331154684096</v>
      </c>
      <c r="G83" s="50">
        <f>+G82/$J74*100</f>
        <v>28.75816993464052</v>
      </c>
      <c r="H83" s="50">
        <f>+H82/$J74*100</f>
        <v>5.4466230936819171</v>
      </c>
      <c r="I83" s="61"/>
      <c r="J83" s="61"/>
      <c r="K83" s="61"/>
      <c r="L83" s="60"/>
      <c r="M83" s="60"/>
    </row>
    <row r="84" spans="1:13" s="4" customFormat="1" ht="15" customHeight="1" x14ac:dyDescent="0.15">
      <c r="A84" s="195"/>
      <c r="B84" s="195"/>
      <c r="C84" s="198" t="s">
        <v>285</v>
      </c>
      <c r="D84" s="58">
        <v>236</v>
      </c>
      <c r="E84" s="58">
        <v>250</v>
      </c>
      <c r="F84" s="58">
        <v>99</v>
      </c>
      <c r="G84" s="58">
        <v>123</v>
      </c>
      <c r="H84" s="58">
        <v>27</v>
      </c>
      <c r="I84" s="61"/>
      <c r="J84" s="61"/>
      <c r="K84" s="61"/>
      <c r="L84" s="60"/>
      <c r="M84" s="60"/>
    </row>
    <row r="85" spans="1:13" s="4" customFormat="1" ht="15" customHeight="1" x14ac:dyDescent="0.15">
      <c r="A85" s="195"/>
      <c r="B85" s="195"/>
      <c r="C85" s="289"/>
      <c r="D85" s="50">
        <f>+D84/$J76*100</f>
        <v>57.142857142857139</v>
      </c>
      <c r="E85" s="50">
        <f>+E84/$J76*100</f>
        <v>60.53268765133172</v>
      </c>
      <c r="F85" s="50">
        <f>+F84/$J76*100</f>
        <v>23.970944309927361</v>
      </c>
      <c r="G85" s="50">
        <f>+G84/$J76*100</f>
        <v>29.782082324455207</v>
      </c>
      <c r="H85" s="50">
        <f>+H84/$J76*100</f>
        <v>6.5375302663438255</v>
      </c>
      <c r="I85" s="61"/>
      <c r="J85" s="61"/>
      <c r="K85" s="61"/>
      <c r="L85" s="60"/>
      <c r="M85" s="60"/>
    </row>
    <row r="86" spans="1:13" s="5" customFormat="1" ht="21" customHeight="1" x14ac:dyDescent="0.15">
      <c r="A86" s="62"/>
      <c r="B86" s="239" t="s">
        <v>364</v>
      </c>
      <c r="C86" s="239"/>
      <c r="D86" s="239"/>
      <c r="E86" s="239"/>
      <c r="F86" s="239"/>
      <c r="G86" s="239"/>
      <c r="H86" s="239"/>
      <c r="I86" s="239"/>
      <c r="J86" s="239"/>
      <c r="K86" s="239"/>
      <c r="L86" s="239"/>
      <c r="M86" s="63"/>
    </row>
    <row r="87" spans="1:13" s="5" customFormat="1" ht="21" customHeight="1" x14ac:dyDescent="0.15">
      <c r="A87" s="62"/>
      <c r="B87" s="184"/>
      <c r="C87" s="161"/>
      <c r="D87" s="161"/>
      <c r="E87" s="161"/>
      <c r="F87" s="161"/>
      <c r="G87" s="161"/>
      <c r="H87" s="161"/>
      <c r="I87" s="161"/>
      <c r="J87" s="161"/>
      <c r="K87" s="161"/>
      <c r="L87" s="63"/>
      <c r="M87" s="63"/>
    </row>
    <row r="88" spans="1:13" s="4" customFormat="1" ht="84" customHeight="1" x14ac:dyDescent="0.15">
      <c r="A88" s="205" t="s">
        <v>234</v>
      </c>
      <c r="B88" s="206"/>
      <c r="C88" s="177" t="s">
        <v>57</v>
      </c>
      <c r="D88" s="164" t="s">
        <v>170</v>
      </c>
      <c r="E88" s="164" t="s">
        <v>101</v>
      </c>
      <c r="F88" s="164" t="s">
        <v>102</v>
      </c>
      <c r="G88" s="164" t="s">
        <v>103</v>
      </c>
      <c r="H88" s="164" t="s">
        <v>104</v>
      </c>
      <c r="I88" s="164" t="s">
        <v>35</v>
      </c>
      <c r="J88" s="64"/>
      <c r="K88" s="62"/>
      <c r="L88" s="62"/>
      <c r="M88" s="60"/>
    </row>
    <row r="89" spans="1:13" s="4" customFormat="1" ht="15" customHeight="1" x14ac:dyDescent="0.15">
      <c r="A89" s="195" t="s">
        <v>329</v>
      </c>
      <c r="B89" s="195" t="s">
        <v>287</v>
      </c>
      <c r="C89" s="198" t="s">
        <v>267</v>
      </c>
      <c r="D89" s="19">
        <v>146</v>
      </c>
      <c r="E89" s="19">
        <v>146</v>
      </c>
      <c r="F89" s="19">
        <v>109</v>
      </c>
      <c r="G89" s="19">
        <v>193</v>
      </c>
      <c r="H89" s="19">
        <v>272</v>
      </c>
      <c r="I89" s="19">
        <v>73</v>
      </c>
      <c r="J89" s="61"/>
      <c r="K89" s="61"/>
      <c r="L89" s="60"/>
      <c r="M89" s="60"/>
    </row>
    <row r="90" spans="1:13" s="4" customFormat="1" ht="15" customHeight="1" x14ac:dyDescent="0.15">
      <c r="A90" s="195"/>
      <c r="B90" s="195"/>
      <c r="C90" s="289"/>
      <c r="D90" s="50">
        <f t="shared" ref="D90:I90" si="26">+D89/$L72*100</f>
        <v>28.796844181459569</v>
      </c>
      <c r="E90" s="50">
        <f t="shared" si="26"/>
        <v>28.796844181459569</v>
      </c>
      <c r="F90" s="50">
        <f t="shared" si="26"/>
        <v>21.499013806706113</v>
      </c>
      <c r="G90" s="50">
        <f t="shared" si="26"/>
        <v>38.067061143984219</v>
      </c>
      <c r="H90" s="50">
        <f t="shared" si="26"/>
        <v>53.648915187376723</v>
      </c>
      <c r="I90" s="50">
        <f t="shared" si="26"/>
        <v>14.398422090729785</v>
      </c>
      <c r="J90" s="61"/>
      <c r="K90" s="61"/>
      <c r="L90" s="60"/>
      <c r="M90" s="60"/>
    </row>
    <row r="91" spans="1:13" s="4" customFormat="1" ht="15" customHeight="1" x14ac:dyDescent="0.15">
      <c r="A91" s="195"/>
      <c r="B91" s="195"/>
      <c r="C91" s="229" t="s">
        <v>217</v>
      </c>
      <c r="D91" s="19">
        <v>161</v>
      </c>
      <c r="E91" s="19">
        <v>202</v>
      </c>
      <c r="F91" s="19">
        <v>115</v>
      </c>
      <c r="G91" s="19">
        <v>194</v>
      </c>
      <c r="H91" s="19">
        <v>274</v>
      </c>
      <c r="I91" s="19">
        <v>44</v>
      </c>
      <c r="J91" s="61"/>
      <c r="K91" s="61"/>
      <c r="L91" s="60"/>
      <c r="M91" s="60"/>
    </row>
    <row r="92" spans="1:13" s="4" customFormat="1" ht="15" customHeight="1" x14ac:dyDescent="0.15">
      <c r="A92" s="195"/>
      <c r="B92" s="195"/>
      <c r="C92" s="230"/>
      <c r="D92" s="50">
        <f t="shared" ref="D92:I92" si="27">+D91/$L74*100</f>
        <v>33.402489626556012</v>
      </c>
      <c r="E92" s="50">
        <f t="shared" si="27"/>
        <v>41.908713692946058</v>
      </c>
      <c r="F92" s="50">
        <f t="shared" si="27"/>
        <v>23.858921161825727</v>
      </c>
      <c r="G92" s="50">
        <f t="shared" si="27"/>
        <v>40.248962655601659</v>
      </c>
      <c r="H92" s="50">
        <f t="shared" si="27"/>
        <v>56.84647302904564</v>
      </c>
      <c r="I92" s="50">
        <f t="shared" si="27"/>
        <v>9.1286307053941904</v>
      </c>
      <c r="J92" s="61"/>
      <c r="K92" s="61"/>
      <c r="L92" s="60"/>
      <c r="M92" s="60"/>
    </row>
    <row r="93" spans="1:13" s="4" customFormat="1" ht="15" customHeight="1" x14ac:dyDescent="0.15">
      <c r="A93" s="195"/>
      <c r="B93" s="195"/>
      <c r="C93" s="198" t="s">
        <v>285</v>
      </c>
      <c r="D93" s="19">
        <v>121</v>
      </c>
      <c r="E93" s="19">
        <v>147</v>
      </c>
      <c r="F93" s="19">
        <v>68</v>
      </c>
      <c r="G93" s="19">
        <v>142</v>
      </c>
      <c r="H93" s="19">
        <v>196</v>
      </c>
      <c r="I93" s="19">
        <v>54</v>
      </c>
      <c r="J93" s="61"/>
      <c r="K93" s="61"/>
      <c r="L93" s="60"/>
      <c r="M93" s="60"/>
    </row>
    <row r="94" spans="1:13" s="4" customFormat="1" ht="15" customHeight="1" x14ac:dyDescent="0.15">
      <c r="A94" s="195"/>
      <c r="B94" s="195"/>
      <c r="C94" s="289"/>
      <c r="D94" s="50">
        <f t="shared" ref="D94:I94" si="28">+D93/$L76*100</f>
        <v>31.266149870801037</v>
      </c>
      <c r="E94" s="50">
        <f t="shared" si="28"/>
        <v>37.984496124031011</v>
      </c>
      <c r="F94" s="50">
        <f t="shared" si="28"/>
        <v>17.571059431524546</v>
      </c>
      <c r="G94" s="50">
        <f t="shared" si="28"/>
        <v>36.692506459948319</v>
      </c>
      <c r="H94" s="50">
        <f t="shared" si="28"/>
        <v>50.645994832041339</v>
      </c>
      <c r="I94" s="50">
        <f t="shared" si="28"/>
        <v>13.953488372093023</v>
      </c>
      <c r="J94" s="61"/>
      <c r="K94" s="61"/>
      <c r="L94" s="60"/>
      <c r="M94" s="60"/>
    </row>
    <row r="95" spans="1:13" s="5" customFormat="1" ht="21" customHeight="1" x14ac:dyDescent="0.15">
      <c r="A95" s="62"/>
      <c r="B95" s="194" t="s">
        <v>365</v>
      </c>
      <c r="C95" s="194"/>
      <c r="D95" s="194"/>
      <c r="E95" s="194"/>
      <c r="F95" s="194"/>
      <c r="G95" s="194"/>
      <c r="H95" s="194"/>
      <c r="I95" s="194"/>
      <c r="J95" s="194"/>
      <c r="K95" s="194"/>
      <c r="L95" s="194"/>
      <c r="M95" s="63"/>
    </row>
    <row r="96" spans="1:13" s="5" customFormat="1" ht="21" customHeight="1" x14ac:dyDescent="0.15">
      <c r="A96" s="62"/>
      <c r="B96" s="185"/>
      <c r="C96" s="161"/>
      <c r="D96" s="161"/>
      <c r="E96" s="161"/>
      <c r="F96" s="161"/>
      <c r="G96" s="161"/>
      <c r="H96" s="161"/>
      <c r="I96" s="161"/>
      <c r="J96" s="161"/>
      <c r="K96" s="161"/>
      <c r="L96" s="63"/>
      <c r="M96" s="63"/>
    </row>
    <row r="97" spans="1:13" s="7" customFormat="1" ht="15" customHeight="1" x14ac:dyDescent="0.15">
      <c r="A97" s="216" t="s">
        <v>56</v>
      </c>
      <c r="B97" s="217"/>
      <c r="C97" s="198" t="s">
        <v>57</v>
      </c>
      <c r="D97" s="151">
        <v>1</v>
      </c>
      <c r="E97" s="151">
        <v>2</v>
      </c>
      <c r="F97" s="151">
        <v>3</v>
      </c>
      <c r="G97" s="151">
        <v>4</v>
      </c>
      <c r="H97" s="151">
        <v>5</v>
      </c>
      <c r="I97" s="226" t="s">
        <v>9</v>
      </c>
      <c r="J97" s="24" t="s">
        <v>2</v>
      </c>
      <c r="K97" s="151">
        <v>3</v>
      </c>
      <c r="L97" s="151" t="s">
        <v>3</v>
      </c>
      <c r="M97" s="28"/>
    </row>
    <row r="98" spans="1:13" s="3" customFormat="1" ht="32.1" customHeight="1" x14ac:dyDescent="0.15">
      <c r="A98" s="218"/>
      <c r="B98" s="219"/>
      <c r="C98" s="199"/>
      <c r="D98" s="142" t="s">
        <v>6</v>
      </c>
      <c r="E98" s="142" t="s">
        <v>4</v>
      </c>
      <c r="F98" s="142" t="s">
        <v>11</v>
      </c>
      <c r="G98" s="142" t="s">
        <v>5</v>
      </c>
      <c r="H98" s="142" t="s">
        <v>100</v>
      </c>
      <c r="I98" s="227"/>
      <c r="J98" s="153" t="s">
        <v>10</v>
      </c>
      <c r="K98" s="142" t="s">
        <v>11</v>
      </c>
      <c r="L98" s="142" t="s">
        <v>8</v>
      </c>
      <c r="M98" s="18"/>
    </row>
    <row r="99" spans="1:13" s="7" customFormat="1" ht="15" customHeight="1" x14ac:dyDescent="0.15">
      <c r="A99" s="223" t="s">
        <v>330</v>
      </c>
      <c r="B99" s="223" t="s">
        <v>241</v>
      </c>
      <c r="C99" s="198" t="s">
        <v>245</v>
      </c>
      <c r="D99" s="19">
        <v>123</v>
      </c>
      <c r="E99" s="19">
        <v>494</v>
      </c>
      <c r="F99" s="19">
        <v>924</v>
      </c>
      <c r="G99" s="25">
        <v>149</v>
      </c>
      <c r="H99" s="19">
        <v>123</v>
      </c>
      <c r="I99" s="26">
        <v>152</v>
      </c>
      <c r="J99" s="27">
        <f t="shared" ref="J99:J110" si="29">+D99+E99</f>
        <v>617</v>
      </c>
      <c r="K99" s="19">
        <f t="shared" ref="K99:K110" si="30">+F99</f>
        <v>924</v>
      </c>
      <c r="L99" s="19">
        <f t="shared" ref="L99:L110" si="31">+G99+H99</f>
        <v>272</v>
      </c>
      <c r="M99" s="28"/>
    </row>
    <row r="100" spans="1:13" s="3" customFormat="1" ht="15" customHeight="1" x14ac:dyDescent="0.15">
      <c r="A100" s="223"/>
      <c r="B100" s="223"/>
      <c r="C100" s="199"/>
      <c r="D100" s="20">
        <f t="shared" ref="D100:I102" si="32">+D99/SUM($D99:$I99)*100</f>
        <v>6.2595419847328246</v>
      </c>
      <c r="E100" s="20">
        <f t="shared" si="32"/>
        <v>25.139949109414761</v>
      </c>
      <c r="F100" s="20">
        <f t="shared" si="32"/>
        <v>47.022900763358777</v>
      </c>
      <c r="G100" s="29">
        <f t="shared" si="32"/>
        <v>7.5826972010178118</v>
      </c>
      <c r="H100" s="20">
        <f t="shared" si="32"/>
        <v>6.2595419847328246</v>
      </c>
      <c r="I100" s="30">
        <f t="shared" si="32"/>
        <v>7.7353689567430024</v>
      </c>
      <c r="J100" s="20">
        <f t="shared" si="29"/>
        <v>31.399491094147585</v>
      </c>
      <c r="K100" s="20">
        <f t="shared" si="30"/>
        <v>47.022900763358777</v>
      </c>
      <c r="L100" s="20">
        <f t="shared" si="31"/>
        <v>13.842239185750635</v>
      </c>
      <c r="M100" s="18"/>
    </row>
    <row r="101" spans="1:13" s="7" customFormat="1" ht="15" customHeight="1" x14ac:dyDescent="0.15">
      <c r="A101" s="223"/>
      <c r="B101" s="223"/>
      <c r="C101" s="229" t="s">
        <v>288</v>
      </c>
      <c r="D101" s="19">
        <v>172</v>
      </c>
      <c r="E101" s="19">
        <v>569</v>
      </c>
      <c r="F101" s="19">
        <v>886</v>
      </c>
      <c r="G101" s="25">
        <v>174</v>
      </c>
      <c r="H101" s="19">
        <v>98</v>
      </c>
      <c r="I101" s="26">
        <v>158</v>
      </c>
      <c r="J101" s="27">
        <f>+D101+E101</f>
        <v>741</v>
      </c>
      <c r="K101" s="19">
        <f t="shared" si="30"/>
        <v>886</v>
      </c>
      <c r="L101" s="19">
        <f t="shared" si="31"/>
        <v>272</v>
      </c>
      <c r="M101" s="28"/>
    </row>
    <row r="102" spans="1:13" s="3" customFormat="1" ht="15" customHeight="1" x14ac:dyDescent="0.15">
      <c r="A102" s="223"/>
      <c r="B102" s="223"/>
      <c r="C102" s="230"/>
      <c r="D102" s="20">
        <f t="shared" si="32"/>
        <v>8.3616917841516774</v>
      </c>
      <c r="E102" s="20">
        <f t="shared" si="32"/>
        <v>27.661643169664561</v>
      </c>
      <c r="F102" s="20">
        <f t="shared" si="32"/>
        <v>43.07243558580457</v>
      </c>
      <c r="G102" s="29">
        <f t="shared" si="32"/>
        <v>8.4589207583859984</v>
      </c>
      <c r="H102" s="20">
        <f t="shared" si="32"/>
        <v>4.7642197374817696</v>
      </c>
      <c r="I102" s="30">
        <f t="shared" si="32"/>
        <v>7.6810889645114244</v>
      </c>
      <c r="J102" s="56">
        <f t="shared" si="29"/>
        <v>36.023334953816239</v>
      </c>
      <c r="K102" s="57">
        <f t="shared" si="30"/>
        <v>43.07243558580457</v>
      </c>
      <c r="L102" s="57">
        <f t="shared" si="31"/>
        <v>13.223140495867767</v>
      </c>
      <c r="M102" s="18"/>
    </row>
    <row r="103" spans="1:13" s="7" customFormat="1" ht="15" customHeight="1" x14ac:dyDescent="0.15">
      <c r="A103" s="223"/>
      <c r="B103" s="223"/>
      <c r="C103" s="198" t="s">
        <v>285</v>
      </c>
      <c r="D103" s="19">
        <v>177</v>
      </c>
      <c r="E103" s="19">
        <v>517</v>
      </c>
      <c r="F103" s="19">
        <v>919</v>
      </c>
      <c r="G103" s="25">
        <v>130</v>
      </c>
      <c r="H103" s="19">
        <v>88</v>
      </c>
      <c r="I103" s="26">
        <v>155</v>
      </c>
      <c r="J103" s="27">
        <f>+D103+E103</f>
        <v>694</v>
      </c>
      <c r="K103" s="19">
        <f t="shared" si="30"/>
        <v>919</v>
      </c>
      <c r="L103" s="19">
        <f t="shared" si="31"/>
        <v>218</v>
      </c>
      <c r="M103" s="28"/>
    </row>
    <row r="104" spans="1:13" s="3" customFormat="1" ht="15" customHeight="1" x14ac:dyDescent="0.15">
      <c r="A104" s="223"/>
      <c r="B104" s="223"/>
      <c r="C104" s="199"/>
      <c r="D104" s="20">
        <f t="shared" ref="D104:I104" si="33">+D103/SUM($D103:$I103)*100</f>
        <v>8.9123867069486398</v>
      </c>
      <c r="E104" s="20">
        <f t="shared" si="33"/>
        <v>26.032225579053375</v>
      </c>
      <c r="F104" s="20">
        <f t="shared" si="33"/>
        <v>46.273917421953676</v>
      </c>
      <c r="G104" s="29">
        <f t="shared" si="33"/>
        <v>6.545820745216516</v>
      </c>
      <c r="H104" s="20">
        <f t="shared" si="33"/>
        <v>4.4310171198388728</v>
      </c>
      <c r="I104" s="30">
        <f t="shared" si="33"/>
        <v>7.8046324269889222</v>
      </c>
      <c r="J104" s="56">
        <f t="shared" si="29"/>
        <v>34.944612286002013</v>
      </c>
      <c r="K104" s="57">
        <f t="shared" si="30"/>
        <v>46.273917421953676</v>
      </c>
      <c r="L104" s="57">
        <f t="shared" si="31"/>
        <v>10.976837865055389</v>
      </c>
      <c r="M104" s="18"/>
    </row>
    <row r="105" spans="1:13" s="7" customFormat="1" ht="15" customHeight="1" x14ac:dyDescent="0.15">
      <c r="A105" s="221" t="s">
        <v>331</v>
      </c>
      <c r="B105" s="223" t="s">
        <v>150</v>
      </c>
      <c r="C105" s="198" t="s">
        <v>275</v>
      </c>
      <c r="D105" s="19">
        <v>168</v>
      </c>
      <c r="E105" s="19">
        <v>570</v>
      </c>
      <c r="F105" s="19">
        <v>826</v>
      </c>
      <c r="G105" s="25">
        <v>137</v>
      </c>
      <c r="H105" s="19">
        <v>131</v>
      </c>
      <c r="I105" s="26">
        <v>133</v>
      </c>
      <c r="J105" s="27">
        <f t="shared" si="29"/>
        <v>738</v>
      </c>
      <c r="K105" s="19">
        <f t="shared" si="30"/>
        <v>826</v>
      </c>
      <c r="L105" s="19">
        <f t="shared" si="31"/>
        <v>268</v>
      </c>
      <c r="M105" s="28"/>
    </row>
    <row r="106" spans="1:13" s="3" customFormat="1" ht="15" customHeight="1" x14ac:dyDescent="0.15">
      <c r="A106" s="222"/>
      <c r="B106" s="223"/>
      <c r="C106" s="199"/>
      <c r="D106" s="20">
        <f>+D105/SUM($D105:$I105)*100</f>
        <v>8.5496183206106871</v>
      </c>
      <c r="E106" s="20">
        <f t="shared" ref="E106:I106" si="34">+E105/SUM($D105:$I105)*100</f>
        <v>29.007633587786259</v>
      </c>
      <c r="F106" s="20">
        <f t="shared" si="34"/>
        <v>42.035623409669206</v>
      </c>
      <c r="G106" s="29">
        <f t="shared" si="34"/>
        <v>6.9720101781170483</v>
      </c>
      <c r="H106" s="20">
        <f t="shared" si="34"/>
        <v>6.666666666666667</v>
      </c>
      <c r="I106" s="30">
        <f t="shared" si="34"/>
        <v>6.7684478371501271</v>
      </c>
      <c r="J106" s="56">
        <f t="shared" si="29"/>
        <v>37.55725190839695</v>
      </c>
      <c r="K106" s="57">
        <f t="shared" si="30"/>
        <v>42.035623409669206</v>
      </c>
      <c r="L106" s="57">
        <f t="shared" si="31"/>
        <v>13.638676844783715</v>
      </c>
      <c r="M106" s="18"/>
    </row>
    <row r="107" spans="1:13" s="7" customFormat="1" ht="15" customHeight="1" x14ac:dyDescent="0.15">
      <c r="A107" s="222"/>
      <c r="B107" s="223"/>
      <c r="C107" s="229" t="s">
        <v>217</v>
      </c>
      <c r="D107" s="19">
        <v>225</v>
      </c>
      <c r="E107" s="19">
        <v>650</v>
      </c>
      <c r="F107" s="19">
        <v>783</v>
      </c>
      <c r="G107" s="25">
        <v>148</v>
      </c>
      <c r="H107" s="19">
        <v>110</v>
      </c>
      <c r="I107" s="26">
        <v>141</v>
      </c>
      <c r="J107" s="27">
        <f t="shared" si="29"/>
        <v>875</v>
      </c>
      <c r="K107" s="19">
        <f t="shared" si="30"/>
        <v>783</v>
      </c>
      <c r="L107" s="19">
        <f t="shared" si="31"/>
        <v>258</v>
      </c>
      <c r="M107" s="28"/>
    </row>
    <row r="108" spans="1:13" s="3" customFormat="1" ht="15" customHeight="1" x14ac:dyDescent="0.15">
      <c r="A108" s="222"/>
      <c r="B108" s="223"/>
      <c r="C108" s="230"/>
      <c r="D108" s="20">
        <f t="shared" ref="D108:I108" si="35">+D107/SUM($D107:$I107)*100</f>
        <v>10.938259601361205</v>
      </c>
      <c r="E108" s="20">
        <f t="shared" si="35"/>
        <v>31.599416626154593</v>
      </c>
      <c r="F108" s="20">
        <f t="shared" si="35"/>
        <v>38.065143412736994</v>
      </c>
      <c r="G108" s="29">
        <f t="shared" si="35"/>
        <v>7.1949440933398154</v>
      </c>
      <c r="H108" s="20">
        <f t="shared" si="35"/>
        <v>5.3475935828877006</v>
      </c>
      <c r="I108" s="30">
        <f t="shared" si="35"/>
        <v>6.854642683519689</v>
      </c>
      <c r="J108" s="56">
        <f t="shared" si="29"/>
        <v>42.537676227515796</v>
      </c>
      <c r="K108" s="57">
        <f t="shared" si="30"/>
        <v>38.065143412736994</v>
      </c>
      <c r="L108" s="57">
        <f t="shared" si="31"/>
        <v>12.542537676227516</v>
      </c>
      <c r="M108" s="18"/>
    </row>
    <row r="109" spans="1:13" s="7" customFormat="1" ht="15" customHeight="1" x14ac:dyDescent="0.15">
      <c r="A109" s="222"/>
      <c r="B109" s="223"/>
      <c r="C109" s="198" t="s">
        <v>285</v>
      </c>
      <c r="D109" s="19">
        <v>224</v>
      </c>
      <c r="E109" s="19">
        <v>662</v>
      </c>
      <c r="F109" s="19">
        <v>755</v>
      </c>
      <c r="G109" s="25">
        <v>105</v>
      </c>
      <c r="H109" s="19">
        <v>96</v>
      </c>
      <c r="I109" s="26">
        <v>144</v>
      </c>
      <c r="J109" s="27">
        <f t="shared" si="29"/>
        <v>886</v>
      </c>
      <c r="K109" s="19">
        <f t="shared" si="30"/>
        <v>755</v>
      </c>
      <c r="L109" s="19">
        <f t="shared" si="31"/>
        <v>201</v>
      </c>
      <c r="M109" s="28"/>
    </row>
    <row r="110" spans="1:13" s="3" customFormat="1" ht="15" customHeight="1" x14ac:dyDescent="0.15">
      <c r="A110" s="222"/>
      <c r="B110" s="223"/>
      <c r="C110" s="199"/>
      <c r="D110" s="20">
        <f t="shared" ref="D110:I110" si="36">+D109/SUM($D109:$I109)*100</f>
        <v>11.278952668680766</v>
      </c>
      <c r="E110" s="20">
        <f t="shared" si="36"/>
        <v>33.333333333333329</v>
      </c>
      <c r="F110" s="20">
        <f t="shared" si="36"/>
        <v>38.016112789526687</v>
      </c>
      <c r="G110" s="29">
        <f t="shared" si="36"/>
        <v>5.287009063444108</v>
      </c>
      <c r="H110" s="20">
        <f t="shared" si="36"/>
        <v>4.833836858006042</v>
      </c>
      <c r="I110" s="30">
        <f t="shared" si="36"/>
        <v>7.2507552870090644</v>
      </c>
      <c r="J110" s="56">
        <f t="shared" si="29"/>
        <v>44.612286002014095</v>
      </c>
      <c r="K110" s="57">
        <f t="shared" si="30"/>
        <v>38.016112789526687</v>
      </c>
      <c r="L110" s="57">
        <f t="shared" si="31"/>
        <v>10.120845921450151</v>
      </c>
      <c r="M110" s="18"/>
    </row>
    <row r="111" spans="1:13" s="14" customFormat="1" ht="21" customHeight="1" x14ac:dyDescent="0.15">
      <c r="A111" s="104"/>
      <c r="B111" s="183"/>
      <c r="C111" s="70"/>
      <c r="D111" s="119"/>
      <c r="E111" s="119"/>
      <c r="F111" s="119"/>
      <c r="G111" s="119"/>
      <c r="H111" s="119"/>
      <c r="I111" s="119"/>
      <c r="J111" s="119"/>
      <c r="K111" s="119"/>
      <c r="L111" s="119"/>
      <c r="M111" s="73"/>
    </row>
    <row r="112" spans="1:13" s="1" customFormat="1" ht="24" customHeight="1" x14ac:dyDescent="0.15">
      <c r="A112" s="225" t="s">
        <v>81</v>
      </c>
      <c r="B112" s="225"/>
      <c r="C112" s="225"/>
      <c r="D112" s="225"/>
      <c r="E112" s="225"/>
      <c r="F112" s="225"/>
      <c r="G112" s="225"/>
      <c r="H112" s="225"/>
      <c r="I112" s="225"/>
      <c r="J112" s="225"/>
      <c r="K112" s="225"/>
      <c r="L112" s="225"/>
      <c r="M112" s="16"/>
    </row>
    <row r="113" spans="1:14" s="1" customFormat="1" ht="15" customHeight="1" x14ac:dyDescent="0.15">
      <c r="A113" s="216" t="s">
        <v>56</v>
      </c>
      <c r="B113" s="217"/>
      <c r="C113" s="222" t="s">
        <v>57</v>
      </c>
      <c r="D113" s="261" t="s">
        <v>23</v>
      </c>
      <c r="E113" s="151">
        <v>1</v>
      </c>
      <c r="F113" s="151">
        <v>2</v>
      </c>
      <c r="G113" s="151">
        <v>3</v>
      </c>
      <c r="H113" s="212" t="s">
        <v>147</v>
      </c>
      <c r="I113" s="66"/>
      <c r="J113" s="66"/>
      <c r="K113" s="150"/>
      <c r="L113" s="150"/>
      <c r="M113" s="150"/>
      <c r="N113" s="16"/>
    </row>
    <row r="114" spans="1:14" s="3" customFormat="1" ht="15.95" customHeight="1" x14ac:dyDescent="0.15">
      <c r="A114" s="264"/>
      <c r="B114" s="265"/>
      <c r="C114" s="222"/>
      <c r="D114" s="262"/>
      <c r="E114" s="214" t="s">
        <v>219</v>
      </c>
      <c r="F114" s="214" t="s">
        <v>220</v>
      </c>
      <c r="G114" s="214" t="s">
        <v>109</v>
      </c>
      <c r="H114" s="266"/>
      <c r="I114" s="257"/>
      <c r="J114" s="257"/>
      <c r="K114" s="17"/>
      <c r="L114" s="17"/>
      <c r="M114" s="17"/>
      <c r="N114" s="18"/>
    </row>
    <row r="115" spans="1:14" s="3" customFormat="1" ht="15.95" customHeight="1" x14ac:dyDescent="0.15">
      <c r="A115" s="218"/>
      <c r="B115" s="219"/>
      <c r="C115" s="222"/>
      <c r="D115" s="263"/>
      <c r="E115" s="215"/>
      <c r="F115" s="215"/>
      <c r="G115" s="215"/>
      <c r="H115" s="213"/>
      <c r="I115" s="257"/>
      <c r="J115" s="257"/>
      <c r="K115" s="17"/>
      <c r="L115" s="17"/>
      <c r="M115" s="17"/>
      <c r="N115" s="18"/>
    </row>
    <row r="116" spans="1:14" s="7" customFormat="1" ht="15" customHeight="1" x14ac:dyDescent="0.15">
      <c r="A116" s="258" t="s">
        <v>131</v>
      </c>
      <c r="B116" s="214" t="s">
        <v>289</v>
      </c>
      <c r="C116" s="229" t="s">
        <v>245</v>
      </c>
      <c r="D116" s="46">
        <v>1938</v>
      </c>
      <c r="E116" s="19">
        <v>253</v>
      </c>
      <c r="F116" s="19">
        <v>97</v>
      </c>
      <c r="G116" s="19">
        <v>1604</v>
      </c>
      <c r="H116" s="19">
        <v>27</v>
      </c>
      <c r="I116" s="67"/>
      <c r="J116" s="67"/>
      <c r="K116" s="40"/>
      <c r="L116" s="40"/>
      <c r="M116" s="40"/>
      <c r="N116" s="28"/>
    </row>
    <row r="117" spans="1:14" s="3" customFormat="1" ht="15" customHeight="1" x14ac:dyDescent="0.15">
      <c r="A117" s="259"/>
      <c r="B117" s="238"/>
      <c r="C117" s="230"/>
      <c r="D117" s="176" t="s">
        <v>321</v>
      </c>
      <c r="E117" s="20">
        <f>+E116/D116*100</f>
        <v>13.0546955624355</v>
      </c>
      <c r="F117" s="20">
        <f>+F116/D116*100</f>
        <v>5.0051599587203306</v>
      </c>
      <c r="G117" s="20">
        <f>+G116/D116*100</f>
        <v>82.765737874097013</v>
      </c>
      <c r="H117" s="20" t="s">
        <v>321</v>
      </c>
      <c r="I117" s="121"/>
      <c r="J117" s="22"/>
      <c r="K117" s="17"/>
      <c r="L117" s="17"/>
      <c r="M117" s="17"/>
      <c r="N117" s="18"/>
    </row>
    <row r="118" spans="1:14" s="7" customFormat="1" ht="15" customHeight="1" x14ac:dyDescent="0.15">
      <c r="A118" s="259"/>
      <c r="B118" s="238"/>
      <c r="C118" s="229" t="s">
        <v>216</v>
      </c>
      <c r="D118" s="46">
        <v>2018</v>
      </c>
      <c r="E118" s="19">
        <v>318</v>
      </c>
      <c r="F118" s="19">
        <v>125</v>
      </c>
      <c r="G118" s="19">
        <v>1603</v>
      </c>
      <c r="H118" s="19">
        <v>39</v>
      </c>
      <c r="I118" s="67"/>
      <c r="J118" s="67"/>
      <c r="K118" s="40"/>
      <c r="L118" s="40"/>
      <c r="M118" s="40"/>
      <c r="N118" s="28"/>
    </row>
    <row r="119" spans="1:14" s="3" customFormat="1" ht="15" customHeight="1" x14ac:dyDescent="0.15">
      <c r="A119" s="260"/>
      <c r="B119" s="215"/>
      <c r="C119" s="230"/>
      <c r="D119" s="176" t="s">
        <v>321</v>
      </c>
      <c r="E119" s="20">
        <f>+E118/D118*100</f>
        <v>15.758176412289396</v>
      </c>
      <c r="F119" s="20">
        <f>+F118/D118*100</f>
        <v>6.1942517343904857</v>
      </c>
      <c r="G119" s="20">
        <f>+G118/D118*100</f>
        <v>79.435084241823589</v>
      </c>
      <c r="H119" s="20" t="s">
        <v>321</v>
      </c>
      <c r="I119" s="121"/>
      <c r="J119" s="22"/>
      <c r="K119" s="17"/>
      <c r="L119" s="17"/>
      <c r="M119" s="17"/>
      <c r="N119" s="18"/>
    </row>
    <row r="120" spans="1:14" s="3" customFormat="1" ht="21" customHeight="1" x14ac:dyDescent="0.15">
      <c r="A120" s="10"/>
      <c r="B120" s="194" t="s">
        <v>322</v>
      </c>
      <c r="C120" s="194"/>
      <c r="D120" s="194"/>
      <c r="E120" s="194"/>
      <c r="F120" s="194"/>
      <c r="G120" s="194"/>
      <c r="H120" s="194"/>
      <c r="I120" s="194"/>
      <c r="J120" s="194"/>
      <c r="K120" s="194"/>
      <c r="L120" s="194"/>
      <c r="M120" s="18"/>
    </row>
    <row r="121" spans="1:14" s="3" customFormat="1" ht="21" customHeight="1" x14ac:dyDescent="0.15">
      <c r="A121" s="10"/>
      <c r="B121" s="191" t="s">
        <v>362</v>
      </c>
      <c r="C121" s="10"/>
      <c r="D121" s="22"/>
      <c r="E121" s="81"/>
      <c r="F121" s="81"/>
      <c r="G121" s="17"/>
      <c r="H121" s="17"/>
      <c r="I121" s="17"/>
      <c r="J121" s="17"/>
      <c r="K121" s="17"/>
      <c r="L121" s="17"/>
      <c r="M121" s="18"/>
    </row>
    <row r="122" spans="1:14" s="14" customFormat="1" ht="21" customHeight="1" x14ac:dyDescent="0.15">
      <c r="A122" s="104"/>
      <c r="B122" s="183"/>
      <c r="C122" s="193"/>
      <c r="D122" s="192"/>
      <c r="E122" s="192"/>
      <c r="F122" s="192"/>
      <c r="G122" s="119"/>
      <c r="H122" s="119"/>
      <c r="I122" s="119"/>
      <c r="J122" s="119"/>
      <c r="K122" s="119"/>
      <c r="L122" s="119"/>
      <c r="M122" s="73"/>
    </row>
    <row r="123" spans="1:14" s="3" customFormat="1" ht="15.95" customHeight="1" x14ac:dyDescent="0.15">
      <c r="A123" s="216" t="s">
        <v>56</v>
      </c>
      <c r="B123" s="254"/>
      <c r="C123" s="222" t="s">
        <v>57</v>
      </c>
      <c r="D123" s="223" t="s">
        <v>174</v>
      </c>
      <c r="E123" s="223" t="s">
        <v>175</v>
      </c>
      <c r="F123" s="221" t="s">
        <v>9</v>
      </c>
      <c r="G123" s="66"/>
      <c r="H123" s="66"/>
      <c r="I123" s="18"/>
      <c r="J123" s="66"/>
      <c r="K123" s="66"/>
      <c r="L123" s="66"/>
      <c r="M123" s="18"/>
    </row>
    <row r="124" spans="1:14" s="3" customFormat="1" ht="15.95" customHeight="1" x14ac:dyDescent="0.15">
      <c r="A124" s="255"/>
      <c r="B124" s="256"/>
      <c r="C124" s="222"/>
      <c r="D124" s="223"/>
      <c r="E124" s="223"/>
      <c r="F124" s="221"/>
      <c r="G124" s="155"/>
      <c r="H124" s="155"/>
      <c r="I124" s="18"/>
      <c r="J124" s="155"/>
      <c r="K124" s="155"/>
      <c r="L124" s="155"/>
      <c r="M124" s="18"/>
    </row>
    <row r="125" spans="1:14" s="3" customFormat="1" ht="16.5" customHeight="1" x14ac:dyDescent="0.15">
      <c r="A125" s="223" t="s">
        <v>226</v>
      </c>
      <c r="B125" s="223" t="s">
        <v>290</v>
      </c>
      <c r="C125" s="198" t="s">
        <v>266</v>
      </c>
      <c r="D125" s="19">
        <v>1021</v>
      </c>
      <c r="E125" s="19">
        <v>923</v>
      </c>
      <c r="F125" s="19">
        <v>21</v>
      </c>
      <c r="G125" s="155"/>
      <c r="H125" s="155"/>
      <c r="I125" s="18"/>
      <c r="J125" s="155"/>
      <c r="K125" s="155"/>
      <c r="L125" s="155"/>
      <c r="M125" s="18"/>
    </row>
    <row r="126" spans="1:14" s="3" customFormat="1" ht="16.5" customHeight="1" x14ac:dyDescent="0.15">
      <c r="A126" s="223"/>
      <c r="B126" s="223"/>
      <c r="C126" s="199"/>
      <c r="D126" s="20">
        <f>+D125/SUM($D125:$F125)*100</f>
        <v>51.959287531806616</v>
      </c>
      <c r="E126" s="20">
        <f t="shared" ref="E126:F128" si="37">+E125/SUM($D125:$F125)*100</f>
        <v>46.972010178117046</v>
      </c>
      <c r="F126" s="20">
        <f t="shared" si="37"/>
        <v>1.0687022900763359</v>
      </c>
      <c r="G126" s="155"/>
      <c r="H126" s="155"/>
      <c r="I126" s="18"/>
      <c r="J126" s="155"/>
      <c r="K126" s="155"/>
      <c r="L126" s="155"/>
      <c r="M126" s="18"/>
    </row>
    <row r="127" spans="1:14" s="3" customFormat="1" ht="15" customHeight="1" x14ac:dyDescent="0.15">
      <c r="A127" s="223"/>
      <c r="B127" s="223"/>
      <c r="C127" s="229" t="s">
        <v>221</v>
      </c>
      <c r="D127" s="19">
        <v>1077</v>
      </c>
      <c r="E127" s="19">
        <v>959</v>
      </c>
      <c r="F127" s="19">
        <v>21</v>
      </c>
      <c r="G127" s="67"/>
      <c r="H127" s="67"/>
      <c r="I127" s="18"/>
      <c r="J127" s="67"/>
      <c r="K127" s="67"/>
      <c r="L127" s="67"/>
      <c r="M127" s="18"/>
    </row>
    <row r="128" spans="1:14" s="3" customFormat="1" ht="15" customHeight="1" x14ac:dyDescent="0.15">
      <c r="A128" s="223"/>
      <c r="B128" s="223"/>
      <c r="C128" s="230"/>
      <c r="D128" s="20">
        <f>+D127/SUM($D127:$F127)*100</f>
        <v>52.357802625182302</v>
      </c>
      <c r="E128" s="20">
        <f t="shared" si="37"/>
        <v>46.62129314535732</v>
      </c>
      <c r="F128" s="20">
        <f t="shared" si="37"/>
        <v>1.0209042294603792</v>
      </c>
      <c r="G128" s="68"/>
      <c r="H128" s="22"/>
      <c r="I128" s="18"/>
      <c r="J128" s="69"/>
      <c r="K128" s="69"/>
      <c r="L128" s="69"/>
      <c r="M128" s="18"/>
    </row>
    <row r="129" spans="1:14" s="3" customFormat="1" ht="15" customHeight="1" x14ac:dyDescent="0.15">
      <c r="A129" s="223"/>
      <c r="B129" s="223"/>
      <c r="C129" s="229" t="s">
        <v>214</v>
      </c>
      <c r="D129" s="19">
        <v>1010</v>
      </c>
      <c r="E129" s="19">
        <v>950</v>
      </c>
      <c r="F129" s="19">
        <v>26</v>
      </c>
      <c r="G129" s="67"/>
      <c r="H129" s="67"/>
      <c r="I129" s="18"/>
      <c r="J129" s="67"/>
      <c r="K129" s="67"/>
      <c r="L129" s="67"/>
      <c r="M129" s="18"/>
    </row>
    <row r="130" spans="1:14" s="3" customFormat="1" ht="15" customHeight="1" x14ac:dyDescent="0.15">
      <c r="A130" s="223"/>
      <c r="B130" s="223"/>
      <c r="C130" s="230"/>
      <c r="D130" s="20">
        <f>+D129/SUM($D129:$F129)*100</f>
        <v>50.85599194360524</v>
      </c>
      <c r="E130" s="20">
        <f t="shared" ref="E130:F130" si="38">+E129/SUM($D129:$F129)*100</f>
        <v>47.834843907351463</v>
      </c>
      <c r="F130" s="20">
        <f t="shared" si="38"/>
        <v>1.3091641490433032</v>
      </c>
      <c r="G130" s="68"/>
      <c r="H130" s="22"/>
      <c r="I130" s="18"/>
      <c r="J130" s="69"/>
      <c r="K130" s="69"/>
      <c r="L130" s="69"/>
      <c r="M130" s="18"/>
    </row>
    <row r="131" spans="1:14" s="3" customFormat="1" ht="21" customHeight="1" x14ac:dyDescent="0.15">
      <c r="A131" s="32"/>
      <c r="B131" s="181"/>
      <c r="C131" s="33"/>
      <c r="D131" s="34"/>
      <c r="E131" s="34"/>
      <c r="F131" s="34"/>
      <c r="G131" s="34"/>
      <c r="H131" s="34"/>
      <c r="I131" s="34"/>
      <c r="J131" s="34"/>
      <c r="K131" s="34"/>
      <c r="L131" s="34"/>
      <c r="M131" s="18"/>
    </row>
    <row r="132" spans="1:14" s="3" customFormat="1" ht="15.95" customHeight="1" x14ac:dyDescent="0.15">
      <c r="A132" s="216" t="s">
        <v>56</v>
      </c>
      <c r="B132" s="254"/>
      <c r="C132" s="222" t="s">
        <v>57</v>
      </c>
      <c r="D132" s="223" t="s">
        <v>312</v>
      </c>
      <c r="E132" s="223" t="s">
        <v>313</v>
      </c>
      <c r="F132" s="221" t="s">
        <v>9</v>
      </c>
      <c r="G132" s="66"/>
      <c r="H132" s="66"/>
      <c r="I132" s="18"/>
      <c r="J132" s="66"/>
      <c r="K132" s="66"/>
      <c r="L132" s="66"/>
      <c r="M132" s="18"/>
    </row>
    <row r="133" spans="1:14" s="3" customFormat="1" ht="15.95" customHeight="1" x14ac:dyDescent="0.15">
      <c r="A133" s="255"/>
      <c r="B133" s="256"/>
      <c r="C133" s="222"/>
      <c r="D133" s="223"/>
      <c r="E133" s="223"/>
      <c r="F133" s="221"/>
      <c r="G133" s="155"/>
      <c r="H133" s="155"/>
      <c r="I133" s="18"/>
      <c r="J133" s="155"/>
      <c r="K133" s="155"/>
      <c r="L133" s="155"/>
      <c r="M133" s="18"/>
    </row>
    <row r="134" spans="1:14" s="3" customFormat="1" ht="16.5" customHeight="1" x14ac:dyDescent="0.15">
      <c r="A134" s="195" t="s">
        <v>332</v>
      </c>
      <c r="B134" s="223" t="s">
        <v>310</v>
      </c>
      <c r="C134" s="198" t="s">
        <v>266</v>
      </c>
      <c r="D134" s="19">
        <v>1274</v>
      </c>
      <c r="E134" s="19">
        <v>665</v>
      </c>
      <c r="F134" s="19">
        <v>26</v>
      </c>
      <c r="G134" s="155"/>
      <c r="H134" s="155"/>
      <c r="I134" s="18"/>
      <c r="J134" s="155"/>
      <c r="K134" s="155"/>
      <c r="L134" s="155"/>
      <c r="M134" s="18"/>
    </row>
    <row r="135" spans="1:14" s="3" customFormat="1" ht="16.5" customHeight="1" x14ac:dyDescent="0.15">
      <c r="A135" s="195"/>
      <c r="B135" s="223"/>
      <c r="C135" s="199"/>
      <c r="D135" s="20">
        <f>+D134/SUM($D134:$F134)*100</f>
        <v>64.834605597964384</v>
      </c>
      <c r="E135" s="20">
        <f t="shared" ref="E135:F135" si="39">+E134/SUM($D134:$F134)*100</f>
        <v>33.842239185750635</v>
      </c>
      <c r="F135" s="20">
        <f t="shared" si="39"/>
        <v>1.3231552162849873</v>
      </c>
      <c r="G135" s="155"/>
      <c r="H135" s="155"/>
      <c r="I135" s="18"/>
      <c r="J135" s="155"/>
      <c r="K135" s="155"/>
      <c r="L135" s="155"/>
      <c r="M135" s="18"/>
    </row>
    <row r="136" spans="1:14" s="3" customFormat="1" ht="21" customHeight="1" x14ac:dyDescent="0.15">
      <c r="A136" s="32"/>
      <c r="B136" s="181"/>
      <c r="C136" s="33"/>
      <c r="D136" s="34"/>
      <c r="E136" s="34"/>
      <c r="F136" s="34"/>
      <c r="G136" s="34"/>
      <c r="H136" s="34"/>
      <c r="I136" s="34"/>
      <c r="J136" s="34"/>
      <c r="K136" s="34"/>
      <c r="L136" s="34"/>
      <c r="M136" s="18"/>
    </row>
    <row r="137" spans="1:14" s="4" customFormat="1" ht="63" customHeight="1" x14ac:dyDescent="0.15">
      <c r="A137" s="203" t="s">
        <v>56</v>
      </c>
      <c r="B137" s="204"/>
      <c r="C137" s="178" t="s">
        <v>57</v>
      </c>
      <c r="D137" s="162" t="s">
        <v>23</v>
      </c>
      <c r="E137" s="175" t="s">
        <v>176</v>
      </c>
      <c r="F137" s="146" t="s">
        <v>177</v>
      </c>
      <c r="G137" s="146" t="s">
        <v>314</v>
      </c>
      <c r="H137" s="146" t="s">
        <v>315</v>
      </c>
      <c r="I137" s="146" t="s">
        <v>316</v>
      </c>
      <c r="J137" s="146" t="s">
        <v>222</v>
      </c>
      <c r="K137" s="146" t="s">
        <v>311</v>
      </c>
      <c r="L137" s="146" t="s">
        <v>178</v>
      </c>
      <c r="M137" s="97" t="s">
        <v>147</v>
      </c>
      <c r="N137" s="60"/>
    </row>
    <row r="138" spans="1:14" s="4" customFormat="1" ht="15" customHeight="1" x14ac:dyDescent="0.15">
      <c r="A138" s="252" t="s">
        <v>333</v>
      </c>
      <c r="B138" s="195" t="s">
        <v>291</v>
      </c>
      <c r="C138" s="198" t="s">
        <v>267</v>
      </c>
      <c r="D138" s="19">
        <v>1898</v>
      </c>
      <c r="E138" s="27">
        <v>515</v>
      </c>
      <c r="F138" s="19">
        <v>260</v>
      </c>
      <c r="G138" s="19">
        <v>868</v>
      </c>
      <c r="H138" s="19">
        <v>386</v>
      </c>
      <c r="I138" s="19">
        <v>638</v>
      </c>
      <c r="J138" s="19">
        <v>185</v>
      </c>
      <c r="K138" s="19">
        <v>198</v>
      </c>
      <c r="L138" s="19">
        <v>413</v>
      </c>
      <c r="M138" s="19">
        <v>67</v>
      </c>
      <c r="N138" s="60"/>
    </row>
    <row r="139" spans="1:14" s="4" customFormat="1" ht="15" customHeight="1" x14ac:dyDescent="0.15">
      <c r="A139" s="252"/>
      <c r="B139" s="195"/>
      <c r="C139" s="199"/>
      <c r="D139" s="20" t="s">
        <v>321</v>
      </c>
      <c r="E139" s="91">
        <f>+E138/$D138*100</f>
        <v>27.133825079030562</v>
      </c>
      <c r="F139" s="20">
        <f>+F138/$D138*100</f>
        <v>13.698630136986301</v>
      </c>
      <c r="G139" s="20">
        <f>+G138/$D138*100</f>
        <v>45.732349841938884</v>
      </c>
      <c r="H139" s="20">
        <f t="shared" ref="H139:L139" si="40">+H138/$D138*100</f>
        <v>20.337197049525816</v>
      </c>
      <c r="I139" s="20">
        <f t="shared" si="40"/>
        <v>33.614330874604846</v>
      </c>
      <c r="J139" s="20">
        <f t="shared" si="40"/>
        <v>9.747102212855637</v>
      </c>
      <c r="K139" s="20">
        <f t="shared" si="40"/>
        <v>10.432033719704952</v>
      </c>
      <c r="L139" s="20">
        <f t="shared" si="40"/>
        <v>21.759747102212856</v>
      </c>
      <c r="M139" s="20" t="s">
        <v>321</v>
      </c>
      <c r="N139" s="60"/>
    </row>
    <row r="140" spans="1:14" s="14" customFormat="1" ht="21" customHeight="1" x14ac:dyDescent="0.15">
      <c r="A140" s="70"/>
      <c r="B140" s="194" t="s">
        <v>323</v>
      </c>
      <c r="C140" s="194"/>
      <c r="D140" s="194"/>
      <c r="E140" s="194"/>
      <c r="F140" s="194"/>
      <c r="G140" s="194"/>
      <c r="H140" s="194"/>
      <c r="I140" s="194"/>
      <c r="J140" s="194"/>
      <c r="K140" s="194"/>
      <c r="L140" s="194"/>
      <c r="M140" s="73"/>
    </row>
    <row r="141" spans="1:14" s="14" customFormat="1" ht="21" customHeight="1" x14ac:dyDescent="0.15">
      <c r="A141" s="70"/>
      <c r="B141" s="183"/>
      <c r="C141" s="71"/>
      <c r="D141" s="72"/>
      <c r="E141" s="72"/>
      <c r="F141" s="72"/>
      <c r="G141" s="72"/>
      <c r="H141" s="72"/>
      <c r="I141" s="72"/>
      <c r="J141" s="72"/>
      <c r="K141" s="72"/>
      <c r="L141" s="72"/>
      <c r="M141" s="73"/>
    </row>
    <row r="142" spans="1:14" s="4" customFormat="1" ht="84" customHeight="1" x14ac:dyDescent="0.15">
      <c r="A142" s="203" t="s">
        <v>56</v>
      </c>
      <c r="B142" s="204"/>
      <c r="C142" s="178" t="s">
        <v>57</v>
      </c>
      <c r="D142" s="162" t="s">
        <v>23</v>
      </c>
      <c r="E142" s="175" t="s">
        <v>179</v>
      </c>
      <c r="F142" s="146" t="s">
        <v>180</v>
      </c>
      <c r="G142" s="146" t="s">
        <v>317</v>
      </c>
      <c r="H142" s="146" t="s">
        <v>181</v>
      </c>
      <c r="I142" s="146" t="s">
        <v>318</v>
      </c>
      <c r="J142" s="146" t="s">
        <v>319</v>
      </c>
      <c r="K142" s="146" t="s">
        <v>320</v>
      </c>
      <c r="L142" s="146" t="s">
        <v>232</v>
      </c>
      <c r="M142" s="146" t="s">
        <v>178</v>
      </c>
      <c r="N142" s="97" t="s">
        <v>147</v>
      </c>
    </row>
    <row r="143" spans="1:14" s="4" customFormat="1" ht="15" customHeight="1" x14ac:dyDescent="0.15">
      <c r="A143" s="252" t="s">
        <v>334</v>
      </c>
      <c r="B143" s="195" t="s">
        <v>292</v>
      </c>
      <c r="C143" s="198" t="s">
        <v>267</v>
      </c>
      <c r="D143" s="19">
        <v>1922</v>
      </c>
      <c r="E143" s="27">
        <v>874</v>
      </c>
      <c r="F143" s="19">
        <v>452</v>
      </c>
      <c r="G143" s="19">
        <v>510</v>
      </c>
      <c r="H143" s="19">
        <v>1145</v>
      </c>
      <c r="I143" s="19">
        <v>611</v>
      </c>
      <c r="J143" s="117">
        <v>251</v>
      </c>
      <c r="K143" s="117">
        <v>139</v>
      </c>
      <c r="L143" s="117">
        <v>394</v>
      </c>
      <c r="M143" s="117">
        <v>236</v>
      </c>
      <c r="N143" s="19">
        <v>43</v>
      </c>
    </row>
    <row r="144" spans="1:14" s="4" customFormat="1" ht="15" customHeight="1" x14ac:dyDescent="0.15">
      <c r="A144" s="252"/>
      <c r="B144" s="195"/>
      <c r="C144" s="199"/>
      <c r="D144" s="20" t="s">
        <v>321</v>
      </c>
      <c r="E144" s="91">
        <f>+E143/$D143*100</f>
        <v>45.473465140478666</v>
      </c>
      <c r="F144" s="20">
        <f>+F143/$D143*100</f>
        <v>23.51716961498439</v>
      </c>
      <c r="G144" s="20">
        <f t="shared" ref="G144:M144" si="41">+G143/$D143*100</f>
        <v>26.534859521331946</v>
      </c>
      <c r="H144" s="20">
        <f t="shared" si="41"/>
        <v>59.573361082206034</v>
      </c>
      <c r="I144" s="20">
        <f t="shared" si="41"/>
        <v>31.789802289281997</v>
      </c>
      <c r="J144" s="20">
        <f t="shared" si="41"/>
        <v>13.059313215400625</v>
      </c>
      <c r="K144" s="20">
        <f t="shared" si="41"/>
        <v>7.2320499479708626</v>
      </c>
      <c r="L144" s="20">
        <f t="shared" si="41"/>
        <v>20.499479708636837</v>
      </c>
      <c r="M144" s="20">
        <f t="shared" si="41"/>
        <v>12.278876170655566</v>
      </c>
      <c r="N144" s="20" t="s">
        <v>321</v>
      </c>
    </row>
    <row r="145" spans="1:13" s="14" customFormat="1" ht="21" customHeight="1" x14ac:dyDescent="0.15">
      <c r="A145" s="70"/>
      <c r="B145" s="194" t="s">
        <v>323</v>
      </c>
      <c r="C145" s="194"/>
      <c r="D145" s="194"/>
      <c r="E145" s="194"/>
      <c r="F145" s="194"/>
      <c r="G145" s="194"/>
      <c r="H145" s="194"/>
      <c r="I145" s="194"/>
      <c r="J145" s="194"/>
      <c r="K145" s="194"/>
      <c r="L145" s="194"/>
      <c r="M145" s="73"/>
    </row>
    <row r="146" spans="1:13" s="14" customFormat="1" ht="21" customHeight="1" x14ac:dyDescent="0.15">
      <c r="A146" s="70"/>
      <c r="B146" s="183"/>
      <c r="C146" s="71"/>
      <c r="D146" s="72"/>
      <c r="E146" s="72"/>
      <c r="F146" s="72"/>
      <c r="G146" s="72"/>
      <c r="H146" s="72"/>
      <c r="I146" s="72"/>
      <c r="J146" s="72"/>
      <c r="K146" s="72"/>
      <c r="L146" s="72"/>
      <c r="M146" s="73"/>
    </row>
    <row r="147" spans="1:13" s="4" customFormat="1" ht="18.75" customHeight="1" x14ac:dyDescent="0.15">
      <c r="A147" s="253" t="s">
        <v>56</v>
      </c>
      <c r="B147" s="253"/>
      <c r="C147" s="222" t="s">
        <v>57</v>
      </c>
      <c r="D147" s="195" t="s">
        <v>182</v>
      </c>
      <c r="E147" s="195" t="s">
        <v>183</v>
      </c>
      <c r="F147" s="195" t="s">
        <v>184</v>
      </c>
      <c r="G147" s="195" t="s">
        <v>185</v>
      </c>
      <c r="H147" s="195" t="s">
        <v>147</v>
      </c>
      <c r="I147" s="60"/>
      <c r="J147" s="62"/>
      <c r="K147" s="62"/>
      <c r="L147" s="62"/>
      <c r="M147" s="60"/>
    </row>
    <row r="148" spans="1:13" s="4" customFormat="1" ht="18" customHeight="1" x14ac:dyDescent="0.15">
      <c r="A148" s="253"/>
      <c r="B148" s="253"/>
      <c r="C148" s="222"/>
      <c r="D148" s="195"/>
      <c r="E148" s="195"/>
      <c r="F148" s="195"/>
      <c r="G148" s="195"/>
      <c r="H148" s="195"/>
      <c r="I148" s="60"/>
      <c r="J148" s="61"/>
      <c r="K148" s="61"/>
      <c r="L148" s="61"/>
      <c r="M148" s="60"/>
    </row>
    <row r="149" spans="1:13" s="4" customFormat="1" ht="15" customHeight="1" x14ac:dyDescent="0.15">
      <c r="A149" s="195" t="s">
        <v>335</v>
      </c>
      <c r="B149" s="195" t="s">
        <v>293</v>
      </c>
      <c r="C149" s="198" t="s">
        <v>267</v>
      </c>
      <c r="D149" s="19">
        <v>1424</v>
      </c>
      <c r="E149" s="19">
        <v>182</v>
      </c>
      <c r="F149" s="19">
        <v>159</v>
      </c>
      <c r="G149" s="19">
        <v>159</v>
      </c>
      <c r="H149" s="19">
        <v>41</v>
      </c>
      <c r="I149" s="60"/>
      <c r="J149" s="61"/>
      <c r="K149" s="61"/>
      <c r="L149" s="61"/>
      <c r="M149" s="60"/>
    </row>
    <row r="150" spans="1:13" s="4" customFormat="1" ht="15" customHeight="1" x14ac:dyDescent="0.15">
      <c r="A150" s="195"/>
      <c r="B150" s="195"/>
      <c r="C150" s="199"/>
      <c r="D150" s="20">
        <f>+D149/SUM($D149:$H149)*100</f>
        <v>72.468193384223923</v>
      </c>
      <c r="E150" s="20">
        <f>+E149/SUM($D149:$H149)*100</f>
        <v>9.2620865139949107</v>
      </c>
      <c r="F150" s="20">
        <f>+F149/SUM($D149:$H149)*100</f>
        <v>8.0916030534351151</v>
      </c>
      <c r="G150" s="20">
        <f>+G149/SUM($D149:$H149)*100</f>
        <v>8.0916030534351151</v>
      </c>
      <c r="H150" s="20">
        <f>+H149/SUM($D149:$H149)*100</f>
        <v>2.0865139949109412</v>
      </c>
      <c r="I150" s="60"/>
      <c r="J150" s="61"/>
      <c r="K150" s="61"/>
      <c r="L150" s="61"/>
      <c r="M150" s="60"/>
    </row>
    <row r="151" spans="1:13" s="4" customFormat="1" ht="15" customHeight="1" x14ac:dyDescent="0.15">
      <c r="A151" s="195"/>
      <c r="B151" s="195"/>
      <c r="C151" s="229" t="s">
        <v>216</v>
      </c>
      <c r="D151" s="19">
        <v>1518</v>
      </c>
      <c r="E151" s="19">
        <v>187</v>
      </c>
      <c r="F151" s="19">
        <v>140</v>
      </c>
      <c r="G151" s="19">
        <v>184</v>
      </c>
      <c r="H151" s="19">
        <v>28</v>
      </c>
      <c r="I151" s="60"/>
      <c r="J151" s="61"/>
      <c r="K151" s="61"/>
      <c r="L151" s="60"/>
      <c r="M151" s="60"/>
    </row>
    <row r="152" spans="1:13" s="4" customFormat="1" ht="15" customHeight="1" x14ac:dyDescent="0.15">
      <c r="A152" s="195"/>
      <c r="B152" s="195"/>
      <c r="C152" s="230"/>
      <c r="D152" s="20">
        <f>+D151/SUM($D151:$H151)*100</f>
        <v>73.796791443850267</v>
      </c>
      <c r="E152" s="20">
        <f>+E151/SUM($D151:$H151)*100</f>
        <v>9.0909090909090917</v>
      </c>
      <c r="F152" s="20">
        <f>+F151/SUM($D151:$H151)*100</f>
        <v>6.8060281964025275</v>
      </c>
      <c r="G152" s="20">
        <f>+G151/SUM($D151:$H151)*100</f>
        <v>8.9450656295576074</v>
      </c>
      <c r="H152" s="20">
        <f>+H151/SUM($D151:$H151)*100</f>
        <v>1.3612056392805056</v>
      </c>
      <c r="I152" s="60"/>
      <c r="J152" s="61"/>
      <c r="K152" s="61"/>
      <c r="L152" s="60"/>
      <c r="M152" s="60"/>
    </row>
    <row r="153" spans="1:13" s="4" customFormat="1" ht="15" customHeight="1" x14ac:dyDescent="0.15">
      <c r="A153" s="195"/>
      <c r="B153" s="195"/>
      <c r="C153" s="229" t="s">
        <v>214</v>
      </c>
      <c r="D153" s="19">
        <v>1435</v>
      </c>
      <c r="E153" s="19">
        <v>182</v>
      </c>
      <c r="F153" s="19">
        <v>149</v>
      </c>
      <c r="G153" s="19">
        <v>178</v>
      </c>
      <c r="H153" s="19">
        <v>42</v>
      </c>
      <c r="I153" s="60"/>
      <c r="J153" s="61"/>
      <c r="K153" s="61"/>
      <c r="L153" s="60"/>
      <c r="M153" s="60"/>
    </row>
    <row r="154" spans="1:13" s="4" customFormat="1" ht="15" customHeight="1" x14ac:dyDescent="0.15">
      <c r="A154" s="195"/>
      <c r="B154" s="195"/>
      <c r="C154" s="230"/>
      <c r="D154" s="20">
        <f>+D153/SUM($D153:$H153)*100</f>
        <v>72.255790533736146</v>
      </c>
      <c r="E154" s="20">
        <f>+E153/SUM($D153:$H153)*100</f>
        <v>9.1641490433031212</v>
      </c>
      <c r="F154" s="20">
        <f>+F153/SUM($D153:$H153)*100</f>
        <v>7.502517623363544</v>
      </c>
      <c r="G154" s="20">
        <f>+G153/SUM($D153:$H153)*100</f>
        <v>8.9627391742195357</v>
      </c>
      <c r="H154" s="20">
        <f>+H153/SUM($D153:$H153)*100</f>
        <v>2.1148036253776437</v>
      </c>
      <c r="I154" s="60"/>
      <c r="J154" s="61"/>
      <c r="K154" s="61"/>
      <c r="L154" s="60"/>
      <c r="M154" s="60"/>
    </row>
    <row r="155" spans="1:13" s="14" customFormat="1" ht="21" customHeight="1" x14ac:dyDescent="0.15">
      <c r="A155" s="70"/>
      <c r="B155" s="183"/>
      <c r="C155" s="71"/>
      <c r="D155" s="72"/>
      <c r="E155" s="72"/>
      <c r="F155" s="72"/>
      <c r="G155" s="72"/>
      <c r="H155" s="72"/>
      <c r="I155" s="72"/>
      <c r="J155" s="72"/>
      <c r="K155" s="72"/>
      <c r="L155" s="72"/>
      <c r="M155" s="73"/>
    </row>
    <row r="156" spans="1:13" s="3" customFormat="1" ht="15" customHeight="1" x14ac:dyDescent="0.15">
      <c r="A156" s="216" t="s">
        <v>56</v>
      </c>
      <c r="B156" s="217"/>
      <c r="C156" s="198" t="s">
        <v>57</v>
      </c>
      <c r="D156" s="151">
        <v>1</v>
      </c>
      <c r="E156" s="151">
        <v>2</v>
      </c>
      <c r="F156" s="151">
        <v>3</v>
      </c>
      <c r="G156" s="151">
        <v>4</v>
      </c>
      <c r="H156" s="151">
        <v>5</v>
      </c>
      <c r="I156" s="226" t="s">
        <v>9</v>
      </c>
      <c r="J156" s="74" t="s">
        <v>2</v>
      </c>
      <c r="K156" s="151">
        <v>3</v>
      </c>
      <c r="L156" s="151" t="s">
        <v>3</v>
      </c>
      <c r="M156" s="18"/>
    </row>
    <row r="157" spans="1:13" s="3" customFormat="1" ht="32.1" customHeight="1" x14ac:dyDescent="0.15">
      <c r="A157" s="218"/>
      <c r="B157" s="219"/>
      <c r="C157" s="220"/>
      <c r="D157" s="145" t="s">
        <v>132</v>
      </c>
      <c r="E157" s="145" t="s">
        <v>114</v>
      </c>
      <c r="F157" s="145" t="s">
        <v>18</v>
      </c>
      <c r="G157" s="145" t="s">
        <v>115</v>
      </c>
      <c r="H157" s="145" t="s">
        <v>116</v>
      </c>
      <c r="I157" s="227"/>
      <c r="J157" s="152" t="s">
        <v>132</v>
      </c>
      <c r="K157" s="145" t="s">
        <v>18</v>
      </c>
      <c r="L157" s="145" t="s">
        <v>116</v>
      </c>
      <c r="M157" s="18"/>
    </row>
    <row r="158" spans="1:13" s="7" customFormat="1" ht="15" customHeight="1" x14ac:dyDescent="0.15">
      <c r="A158" s="221" t="s">
        <v>336</v>
      </c>
      <c r="B158" s="223" t="s">
        <v>294</v>
      </c>
      <c r="C158" s="198" t="s">
        <v>275</v>
      </c>
      <c r="D158" s="19">
        <v>199</v>
      </c>
      <c r="E158" s="19">
        <v>576</v>
      </c>
      <c r="F158" s="19">
        <v>726</v>
      </c>
      <c r="G158" s="25">
        <v>339</v>
      </c>
      <c r="H158" s="19">
        <v>85</v>
      </c>
      <c r="I158" s="26">
        <v>40</v>
      </c>
      <c r="J158" s="27">
        <f t="shared" ref="J158:J163" si="42">+D158+E158</f>
        <v>775</v>
      </c>
      <c r="K158" s="19">
        <f t="shared" ref="K158:K163" si="43">+F158</f>
        <v>726</v>
      </c>
      <c r="L158" s="19">
        <f t="shared" ref="L158:L163" si="44">+G158+H158</f>
        <v>424</v>
      </c>
      <c r="M158" s="28"/>
    </row>
    <row r="159" spans="1:13" s="3" customFormat="1" ht="15" customHeight="1" x14ac:dyDescent="0.15">
      <c r="A159" s="222"/>
      <c r="B159" s="223"/>
      <c r="C159" s="199"/>
      <c r="D159" s="20">
        <f>+D158/SUM($D158:$I158)*100</f>
        <v>10.127226463104327</v>
      </c>
      <c r="E159" s="20">
        <f t="shared" ref="E159:H159" si="45">+E158/SUM($D158:$I158)*100</f>
        <v>29.312977099236644</v>
      </c>
      <c r="F159" s="20">
        <f t="shared" si="45"/>
        <v>36.946564885496187</v>
      </c>
      <c r="G159" s="29">
        <f t="shared" si="45"/>
        <v>17.251908396946565</v>
      </c>
      <c r="H159" s="20">
        <f t="shared" si="45"/>
        <v>4.3256997455470731</v>
      </c>
      <c r="I159" s="30">
        <f>+I158/SUM($D158:$I158)*100</f>
        <v>2.0356234096692112</v>
      </c>
      <c r="J159" s="56">
        <f t="shared" si="42"/>
        <v>39.440203562340969</v>
      </c>
      <c r="K159" s="57">
        <f t="shared" si="43"/>
        <v>36.946564885496187</v>
      </c>
      <c r="L159" s="57">
        <f t="shared" si="44"/>
        <v>21.577608142493638</v>
      </c>
      <c r="M159" s="18"/>
    </row>
    <row r="160" spans="1:13" s="7" customFormat="1" ht="15" customHeight="1" x14ac:dyDescent="0.15">
      <c r="A160" s="222"/>
      <c r="B160" s="223"/>
      <c r="C160" s="229" t="s">
        <v>217</v>
      </c>
      <c r="D160" s="19">
        <v>207</v>
      </c>
      <c r="E160" s="19">
        <v>397</v>
      </c>
      <c r="F160" s="19">
        <v>1048</v>
      </c>
      <c r="G160" s="25">
        <v>325</v>
      </c>
      <c r="H160" s="19">
        <v>52</v>
      </c>
      <c r="I160" s="26">
        <v>28</v>
      </c>
      <c r="J160" s="27">
        <f t="shared" si="42"/>
        <v>604</v>
      </c>
      <c r="K160" s="19">
        <f t="shared" si="43"/>
        <v>1048</v>
      </c>
      <c r="L160" s="19">
        <f t="shared" si="44"/>
        <v>377</v>
      </c>
      <c r="M160" s="28"/>
    </row>
    <row r="161" spans="1:13" s="3" customFormat="1" ht="15" customHeight="1" x14ac:dyDescent="0.15">
      <c r="A161" s="222"/>
      <c r="B161" s="223"/>
      <c r="C161" s="230"/>
      <c r="D161" s="20">
        <f>+D160/SUM($D160:$I160)*100</f>
        <v>10.06319883325231</v>
      </c>
      <c r="E161" s="20">
        <f t="shared" ref="E161:H161" si="46">+E160/SUM($D160:$I160)*100</f>
        <v>19.299951385512884</v>
      </c>
      <c r="F161" s="20">
        <f t="shared" si="46"/>
        <v>50.94798249878464</v>
      </c>
      <c r="G161" s="29">
        <f t="shared" si="46"/>
        <v>15.799708313077296</v>
      </c>
      <c r="H161" s="20">
        <f t="shared" si="46"/>
        <v>2.5279533300923673</v>
      </c>
      <c r="I161" s="30">
        <f>+I160/SUM($D160:$I160)*100</f>
        <v>1.3612056392805056</v>
      </c>
      <c r="J161" s="56">
        <f t="shared" si="42"/>
        <v>29.363150218765192</v>
      </c>
      <c r="K161" s="57">
        <f t="shared" si="43"/>
        <v>50.94798249878464</v>
      </c>
      <c r="L161" s="57">
        <f t="shared" si="44"/>
        <v>18.327661643169662</v>
      </c>
      <c r="M161" s="18"/>
    </row>
    <row r="162" spans="1:13" s="7" customFormat="1" ht="15" customHeight="1" x14ac:dyDescent="0.15">
      <c r="A162" s="222"/>
      <c r="B162" s="223"/>
      <c r="C162" s="198" t="s">
        <v>285</v>
      </c>
      <c r="D162" s="19">
        <v>183</v>
      </c>
      <c r="E162" s="19">
        <v>485</v>
      </c>
      <c r="F162" s="19">
        <v>900</v>
      </c>
      <c r="G162" s="25">
        <v>316</v>
      </c>
      <c r="H162" s="19">
        <v>59</v>
      </c>
      <c r="I162" s="26">
        <v>43</v>
      </c>
      <c r="J162" s="27">
        <f t="shared" si="42"/>
        <v>668</v>
      </c>
      <c r="K162" s="19">
        <f t="shared" si="43"/>
        <v>900</v>
      </c>
      <c r="L162" s="19">
        <f t="shared" si="44"/>
        <v>375</v>
      </c>
      <c r="M162" s="28"/>
    </row>
    <row r="163" spans="1:13" s="3" customFormat="1" ht="15" customHeight="1" x14ac:dyDescent="0.15">
      <c r="A163" s="222"/>
      <c r="B163" s="223"/>
      <c r="C163" s="199"/>
      <c r="D163" s="20">
        <f t="shared" ref="D163:I163" si="47">+D162/SUM($D162:$I162)*100</f>
        <v>9.2145015105740171</v>
      </c>
      <c r="E163" s="20">
        <f t="shared" si="47"/>
        <v>24.420946626384694</v>
      </c>
      <c r="F163" s="20">
        <f t="shared" si="47"/>
        <v>45.317220543806648</v>
      </c>
      <c r="G163" s="29">
        <f t="shared" si="47"/>
        <v>15.911379657603222</v>
      </c>
      <c r="H163" s="20">
        <f t="shared" si="47"/>
        <v>2.9707955689828802</v>
      </c>
      <c r="I163" s="30">
        <f t="shared" si="47"/>
        <v>2.16515609264854</v>
      </c>
      <c r="J163" s="118">
        <f t="shared" si="42"/>
        <v>33.635448136958715</v>
      </c>
      <c r="K163" s="57">
        <f t="shared" si="43"/>
        <v>45.317220543806648</v>
      </c>
      <c r="L163" s="57">
        <f t="shared" si="44"/>
        <v>18.882175226586103</v>
      </c>
      <c r="M163" s="18"/>
    </row>
    <row r="164" spans="1:13" s="3" customFormat="1" ht="21" customHeight="1" x14ac:dyDescent="0.15">
      <c r="A164" s="33"/>
      <c r="B164" s="181"/>
      <c r="C164" s="33"/>
      <c r="D164" s="34"/>
      <c r="E164" s="34"/>
      <c r="F164" s="34"/>
      <c r="G164" s="34"/>
      <c r="H164" s="34"/>
      <c r="I164" s="34"/>
      <c r="J164" s="34"/>
      <c r="K164" s="34"/>
      <c r="L164" s="34"/>
      <c r="M164" s="18"/>
    </row>
    <row r="165" spans="1:13" s="4" customFormat="1" ht="15.95" customHeight="1" x14ac:dyDescent="0.15">
      <c r="A165" s="216" t="s">
        <v>56</v>
      </c>
      <c r="B165" s="217"/>
      <c r="C165" s="198" t="s">
        <v>57</v>
      </c>
      <c r="D165" s="195" t="s">
        <v>243</v>
      </c>
      <c r="E165" s="195" t="s">
        <v>244</v>
      </c>
      <c r="F165" s="195" t="s">
        <v>147</v>
      </c>
      <c r="G165" s="251"/>
      <c r="H165" s="251"/>
      <c r="I165" s="251"/>
      <c r="J165" s="251"/>
      <c r="K165" s="251"/>
      <c r="L165" s="62"/>
      <c r="M165" s="60"/>
    </row>
    <row r="166" spans="1:13" s="4" customFormat="1" ht="15.95" customHeight="1" x14ac:dyDescent="0.15">
      <c r="A166" s="218"/>
      <c r="B166" s="219"/>
      <c r="C166" s="199"/>
      <c r="D166" s="195"/>
      <c r="E166" s="195"/>
      <c r="F166" s="195"/>
      <c r="G166" s="251"/>
      <c r="H166" s="251"/>
      <c r="I166" s="251"/>
      <c r="J166" s="251"/>
      <c r="K166" s="251"/>
      <c r="L166" s="61"/>
      <c r="M166" s="60"/>
    </row>
    <row r="167" spans="1:13" s="4" customFormat="1" ht="21" customHeight="1" x14ac:dyDescent="0.15">
      <c r="A167" s="195" t="s">
        <v>242</v>
      </c>
      <c r="B167" s="195" t="s">
        <v>247</v>
      </c>
      <c r="C167" s="229" t="s">
        <v>245</v>
      </c>
      <c r="D167" s="19">
        <v>185</v>
      </c>
      <c r="E167" s="19">
        <v>1727</v>
      </c>
      <c r="F167" s="19">
        <v>53</v>
      </c>
      <c r="G167" s="67"/>
      <c r="H167" s="67"/>
      <c r="I167" s="67"/>
      <c r="J167" s="67"/>
      <c r="K167" s="67"/>
      <c r="L167" s="60"/>
      <c r="M167" s="60"/>
    </row>
    <row r="168" spans="1:13" s="4" customFormat="1" ht="21" customHeight="1" x14ac:dyDescent="0.15">
      <c r="A168" s="195"/>
      <c r="B168" s="195"/>
      <c r="C168" s="230"/>
      <c r="D168" s="20">
        <f>+D167/SUM($D167:$F167)*100</f>
        <v>9.4147582697201013</v>
      </c>
      <c r="E168" s="20">
        <f t="shared" ref="E168:F168" si="48">+E167/SUM($D167:$F167)*100</f>
        <v>87.888040712468197</v>
      </c>
      <c r="F168" s="20">
        <f t="shared" si="48"/>
        <v>2.6972010178117052</v>
      </c>
      <c r="G168" s="22"/>
      <c r="H168" s="22"/>
      <c r="I168" s="22"/>
      <c r="J168" s="22"/>
      <c r="K168" s="22"/>
      <c r="L168" s="60"/>
      <c r="M168" s="60"/>
    </row>
    <row r="169" spans="1:13" s="3" customFormat="1" ht="21" customHeight="1" x14ac:dyDescent="0.15">
      <c r="A169" s="33"/>
      <c r="B169" s="181"/>
      <c r="C169" s="33"/>
      <c r="D169" s="34"/>
      <c r="E169" s="34"/>
      <c r="F169" s="34"/>
      <c r="G169" s="34"/>
      <c r="H169" s="34"/>
      <c r="I169" s="34"/>
      <c r="J169" s="34"/>
      <c r="K169" s="34"/>
      <c r="L169" s="34"/>
      <c r="M169" s="18"/>
    </row>
    <row r="170" spans="1:13" s="4" customFormat="1" ht="15.95" customHeight="1" x14ac:dyDescent="0.15">
      <c r="A170" s="216" t="s">
        <v>56</v>
      </c>
      <c r="B170" s="217"/>
      <c r="C170" s="198" t="s">
        <v>57</v>
      </c>
      <c r="D170" s="195" t="s">
        <v>243</v>
      </c>
      <c r="E170" s="195" t="s">
        <v>244</v>
      </c>
      <c r="F170" s="195" t="s">
        <v>147</v>
      </c>
      <c r="G170" s="251"/>
      <c r="H170" s="251"/>
      <c r="I170" s="251"/>
      <c r="J170" s="251"/>
      <c r="K170" s="251"/>
      <c r="L170" s="62"/>
      <c r="M170" s="60"/>
    </row>
    <row r="171" spans="1:13" s="4" customFormat="1" ht="15.95" customHeight="1" x14ac:dyDescent="0.15">
      <c r="A171" s="218"/>
      <c r="B171" s="219"/>
      <c r="C171" s="199"/>
      <c r="D171" s="195"/>
      <c r="E171" s="195"/>
      <c r="F171" s="195"/>
      <c r="G171" s="251"/>
      <c r="H171" s="251"/>
      <c r="I171" s="251"/>
      <c r="J171" s="251"/>
      <c r="K171" s="251"/>
      <c r="L171" s="61"/>
      <c r="M171" s="60"/>
    </row>
    <row r="172" spans="1:13" s="4" customFormat="1" ht="21" customHeight="1" x14ac:dyDescent="0.15">
      <c r="A172" s="195" t="s">
        <v>246</v>
      </c>
      <c r="B172" s="195" t="s">
        <v>248</v>
      </c>
      <c r="C172" s="229" t="s">
        <v>245</v>
      </c>
      <c r="D172" s="19">
        <v>952</v>
      </c>
      <c r="E172" s="19">
        <v>939</v>
      </c>
      <c r="F172" s="19">
        <v>74</v>
      </c>
      <c r="G172" s="67"/>
      <c r="H172" s="67"/>
      <c r="I172" s="67"/>
      <c r="J172" s="67"/>
      <c r="K172" s="67"/>
      <c r="L172" s="60"/>
      <c r="M172" s="60"/>
    </row>
    <row r="173" spans="1:13" s="4" customFormat="1" ht="21" customHeight="1" x14ac:dyDescent="0.15">
      <c r="A173" s="195"/>
      <c r="B173" s="195"/>
      <c r="C173" s="230"/>
      <c r="D173" s="20">
        <f>+D172/SUM($D172:$F172)*100</f>
        <v>48.447837150127228</v>
      </c>
      <c r="E173" s="20">
        <f t="shared" ref="E173:F173" si="49">+E172/SUM($D172:$F172)*100</f>
        <v>47.786259541984734</v>
      </c>
      <c r="F173" s="20">
        <f t="shared" si="49"/>
        <v>3.7659033078880402</v>
      </c>
      <c r="G173" s="22"/>
      <c r="H173" s="22"/>
      <c r="I173" s="22"/>
      <c r="J173" s="22"/>
      <c r="K173" s="22"/>
      <c r="L173" s="60"/>
      <c r="M173" s="60"/>
    </row>
    <row r="174" spans="1:13" s="3" customFormat="1" ht="21" customHeight="1" x14ac:dyDescent="0.15">
      <c r="A174" s="33"/>
      <c r="B174" s="181"/>
      <c r="C174" s="33"/>
      <c r="D174" s="34"/>
      <c r="E174" s="34"/>
      <c r="F174" s="34"/>
      <c r="G174" s="34"/>
      <c r="H174" s="34"/>
      <c r="I174" s="34"/>
      <c r="J174" s="34"/>
      <c r="K174" s="34"/>
      <c r="L174" s="34"/>
      <c r="M174" s="18"/>
    </row>
    <row r="175" spans="1:13" s="4" customFormat="1" ht="15.95" customHeight="1" x14ac:dyDescent="0.15">
      <c r="A175" s="216" t="s">
        <v>56</v>
      </c>
      <c r="B175" s="217"/>
      <c r="C175" s="198" t="s">
        <v>57</v>
      </c>
      <c r="D175" s="195" t="s">
        <v>243</v>
      </c>
      <c r="E175" s="195" t="s">
        <v>244</v>
      </c>
      <c r="F175" s="195" t="s">
        <v>147</v>
      </c>
      <c r="G175" s="251"/>
      <c r="H175" s="251"/>
      <c r="I175" s="251"/>
      <c r="J175" s="251"/>
      <c r="K175" s="251"/>
      <c r="L175" s="62"/>
      <c r="M175" s="60"/>
    </row>
    <row r="176" spans="1:13" s="4" customFormat="1" ht="15.95" customHeight="1" x14ac:dyDescent="0.15">
      <c r="A176" s="218"/>
      <c r="B176" s="219"/>
      <c r="C176" s="199"/>
      <c r="D176" s="195"/>
      <c r="E176" s="195"/>
      <c r="F176" s="195"/>
      <c r="G176" s="251"/>
      <c r="H176" s="251"/>
      <c r="I176" s="251"/>
      <c r="J176" s="251"/>
      <c r="K176" s="251"/>
      <c r="L176" s="61"/>
      <c r="M176" s="60"/>
    </row>
    <row r="177" spans="1:13" s="4" customFormat="1" ht="21" customHeight="1" x14ac:dyDescent="0.15">
      <c r="A177" s="195" t="s">
        <v>249</v>
      </c>
      <c r="B177" s="195" t="s">
        <v>295</v>
      </c>
      <c r="C177" s="229" t="s">
        <v>245</v>
      </c>
      <c r="D177" s="19">
        <v>630</v>
      </c>
      <c r="E177" s="19">
        <v>1263</v>
      </c>
      <c r="F177" s="19">
        <v>72</v>
      </c>
      <c r="G177" s="67"/>
      <c r="H177" s="67"/>
      <c r="I177" s="67"/>
      <c r="J177" s="67"/>
      <c r="K177" s="67"/>
      <c r="L177" s="60"/>
      <c r="M177" s="60"/>
    </row>
    <row r="178" spans="1:13" s="4" customFormat="1" ht="21" customHeight="1" x14ac:dyDescent="0.15">
      <c r="A178" s="195"/>
      <c r="B178" s="195"/>
      <c r="C178" s="230"/>
      <c r="D178" s="20">
        <f>+D177/SUM($D177:$F177)*100</f>
        <v>32.061068702290072</v>
      </c>
      <c r="E178" s="20">
        <f t="shared" ref="E178:F178" si="50">+E177/SUM($D177:$F177)*100</f>
        <v>64.274809160305352</v>
      </c>
      <c r="F178" s="20">
        <f t="shared" si="50"/>
        <v>3.6641221374045805</v>
      </c>
      <c r="G178" s="22"/>
      <c r="H178" s="22"/>
      <c r="I178" s="22"/>
      <c r="J178" s="22"/>
      <c r="K178" s="22"/>
      <c r="L178" s="60"/>
      <c r="M178" s="60"/>
    </row>
    <row r="179" spans="1:13" s="3" customFormat="1" ht="21" customHeight="1" x14ac:dyDescent="0.15">
      <c r="A179" s="33"/>
      <c r="B179" s="181"/>
      <c r="C179" s="33"/>
      <c r="D179" s="34"/>
      <c r="E179" s="34"/>
      <c r="F179" s="34"/>
      <c r="G179" s="34"/>
      <c r="H179" s="34"/>
      <c r="I179" s="34"/>
      <c r="J179" s="34"/>
      <c r="K179" s="34"/>
      <c r="L179" s="34"/>
      <c r="M179" s="18"/>
    </row>
    <row r="180" spans="1:13" s="3" customFormat="1" ht="15" customHeight="1" x14ac:dyDescent="0.15">
      <c r="A180" s="216" t="s">
        <v>56</v>
      </c>
      <c r="B180" s="217"/>
      <c r="C180" s="198" t="s">
        <v>57</v>
      </c>
      <c r="D180" s="151">
        <v>1</v>
      </c>
      <c r="E180" s="151">
        <v>2</v>
      </c>
      <c r="F180" s="151">
        <v>3</v>
      </c>
      <c r="G180" s="151">
        <v>4</v>
      </c>
      <c r="H180" s="151">
        <v>5</v>
      </c>
      <c r="I180" s="226" t="s">
        <v>9</v>
      </c>
      <c r="J180" s="74" t="s">
        <v>2</v>
      </c>
      <c r="K180" s="151">
        <v>3</v>
      </c>
      <c r="L180" s="151" t="s">
        <v>3</v>
      </c>
      <c r="M180" s="18"/>
    </row>
    <row r="181" spans="1:13" s="3" customFormat="1" ht="32.1" customHeight="1" x14ac:dyDescent="0.15">
      <c r="A181" s="218"/>
      <c r="B181" s="219"/>
      <c r="C181" s="220"/>
      <c r="D181" s="145" t="s">
        <v>16</v>
      </c>
      <c r="E181" s="145" t="s">
        <v>110</v>
      </c>
      <c r="F181" s="145" t="s">
        <v>11</v>
      </c>
      <c r="G181" s="145" t="s">
        <v>105</v>
      </c>
      <c r="H181" s="145" t="s">
        <v>17</v>
      </c>
      <c r="I181" s="227"/>
      <c r="J181" s="152" t="s">
        <v>16</v>
      </c>
      <c r="K181" s="145" t="s">
        <v>11</v>
      </c>
      <c r="L181" s="145" t="s">
        <v>17</v>
      </c>
      <c r="M181" s="18"/>
    </row>
    <row r="182" spans="1:13" s="7" customFormat="1" ht="15" customHeight="1" x14ac:dyDescent="0.15">
      <c r="A182" s="221" t="s">
        <v>337</v>
      </c>
      <c r="B182" s="223" t="s">
        <v>369</v>
      </c>
      <c r="C182" s="198" t="s">
        <v>275</v>
      </c>
      <c r="D182" s="19">
        <v>361</v>
      </c>
      <c r="E182" s="19">
        <v>688</v>
      </c>
      <c r="F182" s="19">
        <v>638</v>
      </c>
      <c r="G182" s="25">
        <v>118</v>
      </c>
      <c r="H182" s="19">
        <v>47</v>
      </c>
      <c r="I182" s="26">
        <v>113</v>
      </c>
      <c r="J182" s="27">
        <f t="shared" ref="J182:J187" si="51">+D182+E182</f>
        <v>1049</v>
      </c>
      <c r="K182" s="19">
        <f t="shared" ref="K182:K187" si="52">+F182</f>
        <v>638</v>
      </c>
      <c r="L182" s="19">
        <f t="shared" ref="L182:L187" si="53">+G182+H182</f>
        <v>165</v>
      </c>
      <c r="M182" s="28"/>
    </row>
    <row r="183" spans="1:13" s="3" customFormat="1" ht="15" customHeight="1" x14ac:dyDescent="0.15">
      <c r="A183" s="222"/>
      <c r="B183" s="223"/>
      <c r="C183" s="199"/>
      <c r="D183" s="20">
        <f>+D182/SUM($D182:$I182)*100</f>
        <v>18.371501272264631</v>
      </c>
      <c r="E183" s="20">
        <f t="shared" ref="E183:I183" si="54">+E182/SUM($D182:$I182)*100</f>
        <v>35.012722646310436</v>
      </c>
      <c r="F183" s="20">
        <f t="shared" si="54"/>
        <v>32.468193384223923</v>
      </c>
      <c r="G183" s="29">
        <f t="shared" si="54"/>
        <v>6.005089058524173</v>
      </c>
      <c r="H183" s="20">
        <f t="shared" si="54"/>
        <v>2.391857506361323</v>
      </c>
      <c r="I183" s="30">
        <f t="shared" si="54"/>
        <v>5.7506361323155213</v>
      </c>
      <c r="J183" s="56">
        <f t="shared" si="51"/>
        <v>53.384223918575067</v>
      </c>
      <c r="K183" s="57">
        <f t="shared" si="52"/>
        <v>32.468193384223923</v>
      </c>
      <c r="L183" s="57">
        <f t="shared" si="53"/>
        <v>8.3969465648854964</v>
      </c>
      <c r="M183" s="18"/>
    </row>
    <row r="184" spans="1:13" s="7" customFormat="1" ht="15" customHeight="1" x14ac:dyDescent="0.15">
      <c r="A184" s="222"/>
      <c r="B184" s="223"/>
      <c r="C184" s="229" t="s">
        <v>217</v>
      </c>
      <c r="D184" s="19">
        <v>227</v>
      </c>
      <c r="E184" s="19">
        <v>642</v>
      </c>
      <c r="F184" s="19">
        <v>641</v>
      </c>
      <c r="G184" s="25">
        <v>118</v>
      </c>
      <c r="H184" s="19">
        <v>49</v>
      </c>
      <c r="I184" s="26">
        <v>380</v>
      </c>
      <c r="J184" s="27">
        <f t="shared" si="51"/>
        <v>869</v>
      </c>
      <c r="K184" s="19">
        <f t="shared" si="52"/>
        <v>641</v>
      </c>
      <c r="L184" s="19">
        <f t="shared" si="53"/>
        <v>167</v>
      </c>
      <c r="M184" s="28"/>
    </row>
    <row r="185" spans="1:13" s="3" customFormat="1" ht="15" customHeight="1" x14ac:dyDescent="0.15">
      <c r="A185" s="222"/>
      <c r="B185" s="223"/>
      <c r="C185" s="230"/>
      <c r="D185" s="20">
        <f t="shared" ref="D185:I185" si="55">+D184/SUM($D184:$I184)*100</f>
        <v>11.035488575595528</v>
      </c>
      <c r="E185" s="20">
        <f t="shared" si="55"/>
        <v>31.210500729217305</v>
      </c>
      <c r="F185" s="20">
        <f t="shared" si="55"/>
        <v>31.161886242100145</v>
      </c>
      <c r="G185" s="29">
        <f t="shared" si="55"/>
        <v>5.7365094798249885</v>
      </c>
      <c r="H185" s="20">
        <f t="shared" si="55"/>
        <v>2.3821098687408848</v>
      </c>
      <c r="I185" s="30">
        <f t="shared" si="55"/>
        <v>18.473505104521148</v>
      </c>
      <c r="J185" s="56">
        <f t="shared" si="51"/>
        <v>42.245989304812831</v>
      </c>
      <c r="K185" s="57">
        <f t="shared" si="52"/>
        <v>31.161886242100145</v>
      </c>
      <c r="L185" s="57">
        <f t="shared" si="53"/>
        <v>8.1186193485658738</v>
      </c>
      <c r="M185" s="18"/>
    </row>
    <row r="186" spans="1:13" s="7" customFormat="1" ht="15" customHeight="1" x14ac:dyDescent="0.15">
      <c r="A186" s="222"/>
      <c r="B186" s="223"/>
      <c r="C186" s="198" t="s">
        <v>285</v>
      </c>
      <c r="D186" s="19">
        <v>315</v>
      </c>
      <c r="E186" s="19">
        <v>743</v>
      </c>
      <c r="F186" s="19">
        <v>670</v>
      </c>
      <c r="G186" s="25">
        <v>109</v>
      </c>
      <c r="H186" s="19">
        <v>34</v>
      </c>
      <c r="I186" s="26">
        <v>115</v>
      </c>
      <c r="J186" s="27">
        <f t="shared" si="51"/>
        <v>1058</v>
      </c>
      <c r="K186" s="19">
        <f t="shared" si="52"/>
        <v>670</v>
      </c>
      <c r="L186" s="19">
        <f t="shared" si="53"/>
        <v>143</v>
      </c>
      <c r="M186" s="28"/>
    </row>
    <row r="187" spans="1:13" s="3" customFormat="1" ht="15" customHeight="1" x14ac:dyDescent="0.15">
      <c r="A187" s="222"/>
      <c r="B187" s="223"/>
      <c r="C187" s="199"/>
      <c r="D187" s="20">
        <f>+D186/SUM($D186:$I186)*100</f>
        <v>15.861027190332328</v>
      </c>
      <c r="E187" s="20">
        <f t="shared" ref="E187:I187" si="56">+E186/SUM($D186:$I186)*100</f>
        <v>37.411883182275929</v>
      </c>
      <c r="F187" s="20">
        <f t="shared" si="56"/>
        <v>33.736153071500503</v>
      </c>
      <c r="G187" s="29">
        <f t="shared" si="56"/>
        <v>5.4884189325276935</v>
      </c>
      <c r="H187" s="20">
        <f t="shared" si="56"/>
        <v>1.7119838872104733</v>
      </c>
      <c r="I187" s="30">
        <f t="shared" si="56"/>
        <v>5.7905337361530718</v>
      </c>
      <c r="J187" s="56">
        <f t="shared" si="51"/>
        <v>53.272910372608258</v>
      </c>
      <c r="K187" s="57">
        <f t="shared" si="52"/>
        <v>33.736153071500503</v>
      </c>
      <c r="L187" s="57">
        <f t="shared" si="53"/>
        <v>7.2004028197381666</v>
      </c>
      <c r="M187" s="18"/>
    </row>
    <row r="188" spans="1:13" s="3" customFormat="1" ht="21" customHeight="1" x14ac:dyDescent="0.15">
      <c r="A188" s="59"/>
      <c r="B188" s="181"/>
      <c r="C188" s="77"/>
      <c r="D188" s="78"/>
      <c r="E188" s="78"/>
      <c r="F188" s="78"/>
      <c r="G188" s="78"/>
      <c r="H188" s="78"/>
      <c r="I188" s="78"/>
      <c r="J188" s="79"/>
      <c r="K188" s="78"/>
      <c r="L188" s="78"/>
      <c r="M188" s="18"/>
    </row>
    <row r="189" spans="1:13" s="1" customFormat="1" ht="24" customHeight="1" x14ac:dyDescent="0.15">
      <c r="A189" s="225" t="s">
        <v>82</v>
      </c>
      <c r="B189" s="225"/>
      <c r="C189" s="225"/>
      <c r="D189" s="225"/>
      <c r="E189" s="225"/>
      <c r="F189" s="225"/>
      <c r="G189" s="225"/>
      <c r="H189" s="225"/>
      <c r="I189" s="225"/>
      <c r="J189" s="225"/>
      <c r="K189" s="225"/>
      <c r="L189" s="225"/>
      <c r="M189" s="16"/>
    </row>
    <row r="190" spans="1:13" s="3" customFormat="1" ht="15.95" customHeight="1" x14ac:dyDescent="0.15">
      <c r="A190" s="216" t="s">
        <v>56</v>
      </c>
      <c r="B190" s="217"/>
      <c r="C190" s="198" t="s">
        <v>57</v>
      </c>
      <c r="D190" s="214" t="s">
        <v>15</v>
      </c>
      <c r="E190" s="214" t="s">
        <v>106</v>
      </c>
      <c r="F190" s="212" t="s">
        <v>9</v>
      </c>
      <c r="G190" s="80"/>
      <c r="H190" s="17"/>
      <c r="I190" s="17"/>
      <c r="J190" s="17"/>
      <c r="K190" s="17"/>
      <c r="L190" s="17"/>
      <c r="M190" s="18"/>
    </row>
    <row r="191" spans="1:13" s="3" customFormat="1" ht="15.95" customHeight="1" x14ac:dyDescent="0.15">
      <c r="A191" s="218"/>
      <c r="B191" s="219"/>
      <c r="C191" s="220"/>
      <c r="D191" s="215"/>
      <c r="E191" s="215"/>
      <c r="F191" s="213"/>
      <c r="G191" s="17"/>
      <c r="H191" s="17"/>
      <c r="I191" s="17"/>
      <c r="J191" s="17"/>
      <c r="K191" s="17"/>
      <c r="L191" s="17"/>
      <c r="M191" s="18"/>
    </row>
    <row r="192" spans="1:13" s="7" customFormat="1" ht="15" customHeight="1" x14ac:dyDescent="0.15">
      <c r="A192" s="221" t="s">
        <v>227</v>
      </c>
      <c r="B192" s="223" t="s">
        <v>297</v>
      </c>
      <c r="C192" s="198" t="s">
        <v>275</v>
      </c>
      <c r="D192" s="19">
        <v>1315</v>
      </c>
      <c r="E192" s="19">
        <v>568</v>
      </c>
      <c r="F192" s="19">
        <v>82</v>
      </c>
      <c r="G192" s="40"/>
      <c r="H192" s="40"/>
      <c r="I192" s="40"/>
      <c r="J192" s="40"/>
      <c r="K192" s="40"/>
      <c r="L192" s="40"/>
      <c r="M192" s="28"/>
    </row>
    <row r="193" spans="1:13" s="3" customFormat="1" ht="15" customHeight="1" x14ac:dyDescent="0.15">
      <c r="A193" s="222"/>
      <c r="B193" s="223"/>
      <c r="C193" s="199"/>
      <c r="D193" s="20">
        <f>+D192/SUM($D192:$F192)*100</f>
        <v>66.921119592875328</v>
      </c>
      <c r="E193" s="20">
        <f t="shared" ref="E193:F197" si="57">+E192/SUM($D192:$F192)*100</f>
        <v>28.905852417302796</v>
      </c>
      <c r="F193" s="20">
        <f>+F192/SUM($D192:$F192)*100</f>
        <v>4.1730279898218825</v>
      </c>
      <c r="G193" s="17"/>
      <c r="H193" s="17"/>
      <c r="I193" s="17"/>
      <c r="J193" s="17"/>
      <c r="K193" s="17"/>
      <c r="L193" s="17"/>
      <c r="M193" s="18"/>
    </row>
    <row r="194" spans="1:13" s="7" customFormat="1" ht="15" customHeight="1" x14ac:dyDescent="0.15">
      <c r="A194" s="222"/>
      <c r="B194" s="223"/>
      <c r="C194" s="198" t="s">
        <v>217</v>
      </c>
      <c r="D194" s="19">
        <v>1423</v>
      </c>
      <c r="E194" s="19">
        <v>555</v>
      </c>
      <c r="F194" s="19">
        <v>79</v>
      </c>
      <c r="G194" s="40"/>
      <c r="H194" s="40"/>
      <c r="I194" s="40"/>
      <c r="J194" s="40"/>
      <c r="K194" s="40"/>
      <c r="L194" s="40"/>
      <c r="M194" s="28"/>
    </row>
    <row r="195" spans="1:13" s="3" customFormat="1" ht="15" customHeight="1" x14ac:dyDescent="0.15">
      <c r="A195" s="222"/>
      <c r="B195" s="223"/>
      <c r="C195" s="199"/>
      <c r="D195" s="20">
        <f>+D194/SUM($D194:$F194)*100</f>
        <v>69.178415167719976</v>
      </c>
      <c r="E195" s="20">
        <f t="shared" si="57"/>
        <v>26.981040350024305</v>
      </c>
      <c r="F195" s="20">
        <f t="shared" si="57"/>
        <v>3.8405444822557122</v>
      </c>
      <c r="G195" s="17"/>
      <c r="H195" s="17"/>
      <c r="I195" s="17"/>
      <c r="J195" s="17"/>
      <c r="K195" s="17"/>
      <c r="L195" s="17"/>
      <c r="M195" s="18"/>
    </row>
    <row r="196" spans="1:13" s="7" customFormat="1" ht="15" customHeight="1" x14ac:dyDescent="0.15">
      <c r="A196" s="222"/>
      <c r="B196" s="223"/>
      <c r="C196" s="198" t="s">
        <v>285</v>
      </c>
      <c r="D196" s="19">
        <v>1314</v>
      </c>
      <c r="E196" s="19">
        <v>561</v>
      </c>
      <c r="F196" s="19">
        <v>111</v>
      </c>
      <c r="G196" s="40"/>
      <c r="H196" s="40"/>
      <c r="I196" s="40"/>
      <c r="J196" s="40"/>
      <c r="K196" s="40"/>
      <c r="L196" s="40"/>
      <c r="M196" s="28"/>
    </row>
    <row r="197" spans="1:13" s="3" customFormat="1" ht="15" customHeight="1" x14ac:dyDescent="0.15">
      <c r="A197" s="222"/>
      <c r="B197" s="223"/>
      <c r="C197" s="199"/>
      <c r="D197" s="20">
        <f>+D196/SUM($D196:$F196)*100</f>
        <v>66.163141993957709</v>
      </c>
      <c r="E197" s="20">
        <f t="shared" si="57"/>
        <v>28.247734138972806</v>
      </c>
      <c r="F197" s="20">
        <f t="shared" si="57"/>
        <v>5.5891238670694863</v>
      </c>
      <c r="G197" s="17"/>
      <c r="H197" s="17"/>
      <c r="I197" s="17"/>
      <c r="J197" s="17"/>
      <c r="K197" s="17"/>
      <c r="L197" s="17"/>
      <c r="M197" s="18"/>
    </row>
    <row r="198" spans="1:13" s="3" customFormat="1" ht="21" customHeight="1" x14ac:dyDescent="0.15">
      <c r="A198" s="10"/>
      <c r="B198" s="180"/>
      <c r="C198" s="10"/>
      <c r="D198" s="81"/>
      <c r="E198" s="22"/>
      <c r="F198" s="81"/>
      <c r="G198" s="17"/>
      <c r="H198" s="17"/>
      <c r="I198" s="17"/>
      <c r="J198" s="18"/>
      <c r="K198" s="18"/>
      <c r="L198" s="18"/>
      <c r="M198" s="18"/>
    </row>
    <row r="199" spans="1:13" s="4" customFormat="1" ht="39" customHeight="1" x14ac:dyDescent="0.15">
      <c r="A199" s="285" t="s">
        <v>250</v>
      </c>
      <c r="B199" s="286"/>
      <c r="C199" s="163" t="s">
        <v>57</v>
      </c>
      <c r="D199" s="146" t="s">
        <v>187</v>
      </c>
      <c r="E199" s="146" t="s">
        <v>298</v>
      </c>
      <c r="F199" s="146" t="s">
        <v>186</v>
      </c>
      <c r="G199" s="146" t="s">
        <v>299</v>
      </c>
      <c r="H199" s="146" t="s">
        <v>300</v>
      </c>
      <c r="I199" s="146" t="s">
        <v>188</v>
      </c>
      <c r="J199" s="146" t="s">
        <v>301</v>
      </c>
      <c r="K199" s="146" t="s">
        <v>121</v>
      </c>
      <c r="L199" s="158"/>
      <c r="M199" s="60"/>
    </row>
    <row r="200" spans="1:13" s="4" customFormat="1" ht="15" customHeight="1" x14ac:dyDescent="0.15">
      <c r="A200" s="249" t="s">
        <v>251</v>
      </c>
      <c r="B200" s="250" t="s">
        <v>223</v>
      </c>
      <c r="C200" s="198" t="s">
        <v>267</v>
      </c>
      <c r="D200" s="19">
        <v>634</v>
      </c>
      <c r="E200" s="19">
        <v>643</v>
      </c>
      <c r="F200" s="19">
        <v>431</v>
      </c>
      <c r="G200" s="25">
        <v>227</v>
      </c>
      <c r="H200" s="19">
        <v>143</v>
      </c>
      <c r="I200" s="46">
        <v>417</v>
      </c>
      <c r="J200" s="19">
        <v>83</v>
      </c>
      <c r="K200" s="19">
        <v>101</v>
      </c>
      <c r="L200" s="61"/>
      <c r="M200" s="60"/>
    </row>
    <row r="201" spans="1:13" s="4" customFormat="1" ht="15" customHeight="1" x14ac:dyDescent="0.15">
      <c r="A201" s="249"/>
      <c r="B201" s="250"/>
      <c r="C201" s="199"/>
      <c r="D201" s="20">
        <f t="shared" ref="D201:K201" si="58">+D200/$D192*100</f>
        <v>48.212927756653997</v>
      </c>
      <c r="E201" s="20">
        <f t="shared" si="58"/>
        <v>48.897338403041822</v>
      </c>
      <c r="F201" s="20">
        <f t="shared" si="58"/>
        <v>32.775665399239543</v>
      </c>
      <c r="G201" s="20">
        <f t="shared" si="58"/>
        <v>17.262357414448669</v>
      </c>
      <c r="H201" s="20">
        <f t="shared" si="58"/>
        <v>10.874524714828897</v>
      </c>
      <c r="I201" s="20">
        <f t="shared" si="58"/>
        <v>31.711026615969583</v>
      </c>
      <c r="J201" s="20">
        <f t="shared" si="58"/>
        <v>6.3117870722433462</v>
      </c>
      <c r="K201" s="20">
        <f t="shared" si="58"/>
        <v>7.6806083650190109</v>
      </c>
      <c r="L201" s="61"/>
      <c r="M201" s="60"/>
    </row>
    <row r="202" spans="1:13" s="5" customFormat="1" ht="21" customHeight="1" x14ac:dyDescent="0.15">
      <c r="A202" s="62"/>
      <c r="B202" s="239" t="s">
        <v>354</v>
      </c>
      <c r="C202" s="239"/>
      <c r="D202" s="239"/>
      <c r="E202" s="239"/>
      <c r="F202" s="239"/>
      <c r="G202" s="239"/>
      <c r="H202" s="239"/>
      <c r="I202" s="239"/>
      <c r="J202" s="239"/>
      <c r="K202" s="239"/>
      <c r="L202" s="239"/>
      <c r="M202" s="63"/>
    </row>
    <row r="203" spans="1:13" s="5" customFormat="1" ht="15" customHeight="1" x14ac:dyDescent="0.15">
      <c r="A203" s="62"/>
      <c r="B203" s="202"/>
      <c r="C203" s="202"/>
      <c r="D203" s="202"/>
      <c r="E203" s="202"/>
      <c r="F203" s="148"/>
      <c r="G203" s="148"/>
      <c r="H203" s="148"/>
      <c r="I203" s="148"/>
      <c r="J203" s="148"/>
      <c r="K203" s="148"/>
      <c r="M203" s="63"/>
    </row>
    <row r="204" spans="1:13" s="3" customFormat="1" ht="21" customHeight="1" x14ac:dyDescent="0.15">
      <c r="A204" s="83"/>
      <c r="B204" s="180"/>
      <c r="C204" s="10"/>
      <c r="D204" s="81"/>
      <c r="E204" s="22"/>
      <c r="F204" s="81"/>
      <c r="G204" s="17"/>
      <c r="H204" s="17"/>
      <c r="I204" s="17"/>
      <c r="J204" s="18"/>
      <c r="K204" s="18"/>
      <c r="L204" s="18"/>
      <c r="M204" s="18"/>
    </row>
    <row r="205" spans="1:13" s="4" customFormat="1" ht="63" customHeight="1" x14ac:dyDescent="0.15">
      <c r="A205" s="203" t="s">
        <v>56</v>
      </c>
      <c r="B205" s="204"/>
      <c r="C205" s="177" t="s">
        <v>57</v>
      </c>
      <c r="D205" s="164" t="s">
        <v>151</v>
      </c>
      <c r="E205" s="164" t="s">
        <v>152</v>
      </c>
      <c r="F205" s="164" t="s">
        <v>153</v>
      </c>
      <c r="G205" s="164" t="s">
        <v>154</v>
      </c>
      <c r="H205" s="164" t="s">
        <v>155</v>
      </c>
      <c r="I205" s="164" t="s">
        <v>147</v>
      </c>
      <c r="J205" s="60"/>
      <c r="K205" s="60"/>
      <c r="L205" s="60"/>
      <c r="M205" s="60"/>
    </row>
    <row r="206" spans="1:13" s="4" customFormat="1" ht="15" customHeight="1" x14ac:dyDescent="0.15">
      <c r="A206" s="195" t="s">
        <v>338</v>
      </c>
      <c r="B206" s="195" t="s">
        <v>224</v>
      </c>
      <c r="C206" s="198" t="s">
        <v>275</v>
      </c>
      <c r="D206" s="19">
        <v>292</v>
      </c>
      <c r="E206" s="19">
        <v>163</v>
      </c>
      <c r="F206" s="19">
        <v>53</v>
      </c>
      <c r="G206" s="25">
        <v>14</v>
      </c>
      <c r="H206" s="19">
        <v>1317</v>
      </c>
      <c r="I206" s="19">
        <v>126</v>
      </c>
      <c r="J206" s="60"/>
      <c r="K206" s="60"/>
      <c r="L206" s="60"/>
      <c r="M206" s="60"/>
    </row>
    <row r="207" spans="1:13" s="4" customFormat="1" ht="15" customHeight="1" x14ac:dyDescent="0.15">
      <c r="A207" s="195"/>
      <c r="B207" s="195"/>
      <c r="C207" s="199"/>
      <c r="D207" s="20">
        <f>+D206/SUM($D206:$I206)*100</f>
        <v>14.860050890585242</v>
      </c>
      <c r="E207" s="20">
        <f t="shared" ref="E207:I207" si="59">+E206/SUM($D206:$I206)*100</f>
        <v>8.2951653944020354</v>
      </c>
      <c r="F207" s="20">
        <f t="shared" si="59"/>
        <v>2.6972010178117052</v>
      </c>
      <c r="G207" s="20">
        <f t="shared" si="59"/>
        <v>0.71246819338422396</v>
      </c>
      <c r="H207" s="20">
        <f t="shared" si="59"/>
        <v>67.022900763358777</v>
      </c>
      <c r="I207" s="20">
        <f t="shared" si="59"/>
        <v>6.4122137404580153</v>
      </c>
      <c r="J207" s="60"/>
      <c r="K207" s="60"/>
      <c r="L207" s="60"/>
      <c r="M207" s="60"/>
    </row>
    <row r="208" spans="1:13" s="4" customFormat="1" ht="15" customHeight="1" x14ac:dyDescent="0.15">
      <c r="A208" s="195"/>
      <c r="B208" s="195"/>
      <c r="C208" s="229" t="s">
        <v>217</v>
      </c>
      <c r="D208" s="19">
        <v>362</v>
      </c>
      <c r="E208" s="19">
        <v>189</v>
      </c>
      <c r="F208" s="19">
        <v>61</v>
      </c>
      <c r="G208" s="25">
        <v>14</v>
      </c>
      <c r="H208" s="19">
        <v>1329</v>
      </c>
      <c r="I208" s="19">
        <v>102</v>
      </c>
      <c r="J208" s="60"/>
      <c r="K208" s="60"/>
      <c r="L208" s="60"/>
      <c r="M208" s="60"/>
    </row>
    <row r="209" spans="1:13" s="4" customFormat="1" ht="15" customHeight="1" x14ac:dyDescent="0.15">
      <c r="A209" s="195"/>
      <c r="B209" s="195"/>
      <c r="C209" s="230"/>
      <c r="D209" s="20">
        <f>+D208/SUM($D208:$I208)*100</f>
        <v>17.59844433641225</v>
      </c>
      <c r="E209" s="20">
        <f t="shared" ref="E209:I209" si="60">+E208/SUM($D208:$I208)*100</f>
        <v>9.1881380651434128</v>
      </c>
      <c r="F209" s="20">
        <f t="shared" si="60"/>
        <v>2.9654837141468158</v>
      </c>
      <c r="G209" s="20">
        <f t="shared" si="60"/>
        <v>0.68060281964025282</v>
      </c>
      <c r="H209" s="20">
        <f t="shared" si="60"/>
        <v>64.608653378706862</v>
      </c>
      <c r="I209" s="20">
        <f t="shared" si="60"/>
        <v>4.9586776859504136</v>
      </c>
      <c r="J209" s="60"/>
      <c r="K209" s="60"/>
      <c r="L209" s="60"/>
      <c r="M209" s="60"/>
    </row>
    <row r="210" spans="1:13" s="4" customFormat="1" ht="15" customHeight="1" x14ac:dyDescent="0.15">
      <c r="A210" s="195"/>
      <c r="B210" s="195"/>
      <c r="C210" s="198" t="s">
        <v>285</v>
      </c>
      <c r="D210" s="19">
        <v>294</v>
      </c>
      <c r="E210" s="19">
        <v>171</v>
      </c>
      <c r="F210" s="19">
        <v>58</v>
      </c>
      <c r="G210" s="25">
        <v>16</v>
      </c>
      <c r="H210" s="19">
        <v>1137</v>
      </c>
      <c r="I210" s="19">
        <v>310</v>
      </c>
      <c r="J210" s="60"/>
      <c r="K210" s="60"/>
      <c r="L210" s="60"/>
      <c r="M210" s="60"/>
    </row>
    <row r="211" spans="1:13" s="4" customFormat="1" ht="15" customHeight="1" x14ac:dyDescent="0.15">
      <c r="A211" s="195"/>
      <c r="B211" s="195"/>
      <c r="C211" s="199"/>
      <c r="D211" s="20">
        <f t="shared" ref="D211:I211" si="61">+D210/SUM($D210:$I210)*100</f>
        <v>14.803625377643503</v>
      </c>
      <c r="E211" s="20">
        <f t="shared" si="61"/>
        <v>8.6102719033232624</v>
      </c>
      <c r="F211" s="20">
        <f t="shared" si="61"/>
        <v>2.9204431017119838</v>
      </c>
      <c r="G211" s="20">
        <f t="shared" si="61"/>
        <v>0.80563947633434041</v>
      </c>
      <c r="H211" s="20">
        <f t="shared" si="61"/>
        <v>57.250755287009056</v>
      </c>
      <c r="I211" s="20">
        <f t="shared" si="61"/>
        <v>15.609264853977844</v>
      </c>
      <c r="J211" s="60"/>
      <c r="K211" s="60"/>
      <c r="L211" s="60"/>
      <c r="M211" s="60"/>
    </row>
    <row r="212" spans="1:13" s="3" customFormat="1" ht="21" customHeight="1" x14ac:dyDescent="0.15">
      <c r="A212" s="32"/>
      <c r="B212" s="181"/>
      <c r="C212" s="33"/>
      <c r="D212" s="34"/>
      <c r="E212" s="34"/>
      <c r="F212" s="34"/>
      <c r="G212" s="34"/>
      <c r="H212" s="34"/>
      <c r="I212" s="34"/>
      <c r="J212" s="34"/>
      <c r="K212" s="34"/>
      <c r="L212" s="34"/>
      <c r="M212" s="18"/>
    </row>
    <row r="213" spans="1:13" s="2" customFormat="1" ht="15" customHeight="1" x14ac:dyDescent="0.15">
      <c r="A213" s="216" t="s">
        <v>56</v>
      </c>
      <c r="B213" s="217"/>
      <c r="C213" s="198" t="s">
        <v>57</v>
      </c>
      <c r="D213" s="151">
        <v>1</v>
      </c>
      <c r="E213" s="151">
        <v>2</v>
      </c>
      <c r="F213" s="151">
        <v>3</v>
      </c>
      <c r="G213" s="151">
        <v>4</v>
      </c>
      <c r="H213" s="151">
        <v>5</v>
      </c>
      <c r="I213" s="226" t="s">
        <v>9</v>
      </c>
      <c r="J213" s="24" t="s">
        <v>2</v>
      </c>
      <c r="K213" s="151">
        <v>3</v>
      </c>
      <c r="L213" s="151" t="s">
        <v>3</v>
      </c>
      <c r="M213" s="36"/>
    </row>
    <row r="214" spans="1:13" s="3" customFormat="1" ht="32.1" customHeight="1" x14ac:dyDescent="0.15">
      <c r="A214" s="218"/>
      <c r="B214" s="219"/>
      <c r="C214" s="199"/>
      <c r="D214" s="142" t="s">
        <v>6</v>
      </c>
      <c r="E214" s="142" t="s">
        <v>4</v>
      </c>
      <c r="F214" s="142" t="s">
        <v>11</v>
      </c>
      <c r="G214" s="142" t="s">
        <v>5</v>
      </c>
      <c r="H214" s="142" t="s">
        <v>100</v>
      </c>
      <c r="I214" s="227"/>
      <c r="J214" s="153" t="s">
        <v>10</v>
      </c>
      <c r="K214" s="142" t="s">
        <v>11</v>
      </c>
      <c r="L214" s="142" t="s">
        <v>8</v>
      </c>
      <c r="M214" s="18"/>
    </row>
    <row r="215" spans="1:13" s="7" customFormat="1" ht="15" customHeight="1" x14ac:dyDescent="0.15">
      <c r="A215" s="221" t="s">
        <v>204</v>
      </c>
      <c r="B215" s="223" t="s">
        <v>225</v>
      </c>
      <c r="C215" s="198" t="s">
        <v>275</v>
      </c>
      <c r="D215" s="19">
        <v>95</v>
      </c>
      <c r="E215" s="19">
        <v>355</v>
      </c>
      <c r="F215" s="19">
        <v>881</v>
      </c>
      <c r="G215" s="25">
        <v>324</v>
      </c>
      <c r="H215" s="19">
        <v>235</v>
      </c>
      <c r="I215" s="26">
        <v>75</v>
      </c>
      <c r="J215" s="27">
        <f t="shared" ref="J215:J220" si="62">+D215+E215</f>
        <v>450</v>
      </c>
      <c r="K215" s="19">
        <f t="shared" ref="K215:K220" si="63">+F215</f>
        <v>881</v>
      </c>
      <c r="L215" s="19">
        <f t="shared" ref="L215:L220" si="64">+G215+H215</f>
        <v>559</v>
      </c>
      <c r="M215" s="28"/>
    </row>
    <row r="216" spans="1:13" s="3" customFormat="1" ht="15" customHeight="1" x14ac:dyDescent="0.15">
      <c r="A216" s="222"/>
      <c r="B216" s="223"/>
      <c r="C216" s="199"/>
      <c r="D216" s="20">
        <f>+D215/SUM($D215:$I215)*100</f>
        <v>4.8346055979643765</v>
      </c>
      <c r="E216" s="20">
        <f t="shared" ref="E216:I216" si="65">+E215/SUM($D215:$I215)*100</f>
        <v>18.066157760814249</v>
      </c>
      <c r="F216" s="20">
        <f t="shared" si="65"/>
        <v>44.834605597964376</v>
      </c>
      <c r="G216" s="29">
        <f t="shared" si="65"/>
        <v>16.488549618320612</v>
      </c>
      <c r="H216" s="20">
        <f t="shared" si="65"/>
        <v>11.959287531806616</v>
      </c>
      <c r="I216" s="30">
        <f t="shared" si="65"/>
        <v>3.8167938931297711</v>
      </c>
      <c r="J216" s="56">
        <f t="shared" si="62"/>
        <v>22.900763358778626</v>
      </c>
      <c r="K216" s="57">
        <f t="shared" si="63"/>
        <v>44.834605597964376</v>
      </c>
      <c r="L216" s="57">
        <f t="shared" si="64"/>
        <v>28.447837150127228</v>
      </c>
      <c r="M216" s="18"/>
    </row>
    <row r="217" spans="1:13" s="7" customFormat="1" ht="15" customHeight="1" x14ac:dyDescent="0.15">
      <c r="A217" s="222"/>
      <c r="B217" s="223"/>
      <c r="C217" s="229" t="s">
        <v>217</v>
      </c>
      <c r="D217" s="19">
        <v>124</v>
      </c>
      <c r="E217" s="19">
        <v>376</v>
      </c>
      <c r="F217" s="19">
        <v>926</v>
      </c>
      <c r="G217" s="25">
        <v>343</v>
      </c>
      <c r="H217" s="19">
        <v>230</v>
      </c>
      <c r="I217" s="26">
        <v>58</v>
      </c>
      <c r="J217" s="27">
        <f t="shared" si="62"/>
        <v>500</v>
      </c>
      <c r="K217" s="19">
        <f t="shared" si="63"/>
        <v>926</v>
      </c>
      <c r="L217" s="19">
        <f t="shared" si="64"/>
        <v>573</v>
      </c>
      <c r="M217" s="28"/>
    </row>
    <row r="218" spans="1:13" s="3" customFormat="1" ht="15" customHeight="1" x14ac:dyDescent="0.15">
      <c r="A218" s="222"/>
      <c r="B218" s="223"/>
      <c r="C218" s="230"/>
      <c r="D218" s="20">
        <f t="shared" ref="D218:I218" si="66">+D217/SUM($D217:$I217)*100</f>
        <v>6.0281964025279535</v>
      </c>
      <c r="E218" s="20">
        <f t="shared" si="66"/>
        <v>18.279047156052503</v>
      </c>
      <c r="F218" s="20">
        <f t="shared" si="66"/>
        <v>45.017015070491006</v>
      </c>
      <c r="G218" s="29">
        <f t="shared" si="66"/>
        <v>16.674769081186195</v>
      </c>
      <c r="H218" s="20">
        <f t="shared" si="66"/>
        <v>11.18133203694701</v>
      </c>
      <c r="I218" s="30">
        <f t="shared" si="66"/>
        <v>2.8196402527953328</v>
      </c>
      <c r="J218" s="56">
        <f t="shared" si="62"/>
        <v>24.307243558580456</v>
      </c>
      <c r="K218" s="57">
        <f t="shared" si="63"/>
        <v>45.017015070491006</v>
      </c>
      <c r="L218" s="57">
        <f t="shared" si="64"/>
        <v>27.856101118133203</v>
      </c>
      <c r="M218" s="18"/>
    </row>
    <row r="219" spans="1:13" s="7" customFormat="1" ht="15" customHeight="1" x14ac:dyDescent="0.15">
      <c r="A219" s="222"/>
      <c r="B219" s="223"/>
      <c r="C219" s="198" t="s">
        <v>285</v>
      </c>
      <c r="D219" s="19">
        <v>119</v>
      </c>
      <c r="E219" s="19">
        <v>359</v>
      </c>
      <c r="F219" s="19">
        <v>856</v>
      </c>
      <c r="G219" s="25">
        <v>240</v>
      </c>
      <c r="H219" s="19">
        <v>156</v>
      </c>
      <c r="I219" s="26">
        <v>256</v>
      </c>
      <c r="J219" s="27">
        <f t="shared" si="62"/>
        <v>478</v>
      </c>
      <c r="K219" s="19">
        <f t="shared" si="63"/>
        <v>856</v>
      </c>
      <c r="L219" s="19">
        <f t="shared" si="64"/>
        <v>396</v>
      </c>
      <c r="M219" s="28"/>
    </row>
    <row r="220" spans="1:13" s="3" customFormat="1" ht="15" customHeight="1" x14ac:dyDescent="0.15">
      <c r="A220" s="222"/>
      <c r="B220" s="223"/>
      <c r="C220" s="199"/>
      <c r="D220" s="20">
        <f t="shared" ref="D220:I220" si="67">+D219/SUM($D219:$I219)*100</f>
        <v>5.9919436052366573</v>
      </c>
      <c r="E220" s="20">
        <f t="shared" si="67"/>
        <v>18.076535750251761</v>
      </c>
      <c r="F220" s="20">
        <f t="shared" si="67"/>
        <v>43.101711983887206</v>
      </c>
      <c r="G220" s="29">
        <f t="shared" si="67"/>
        <v>12.084592145015106</v>
      </c>
      <c r="H220" s="20">
        <f t="shared" si="67"/>
        <v>7.8549848942598182</v>
      </c>
      <c r="I220" s="30">
        <f t="shared" si="67"/>
        <v>12.890231621349447</v>
      </c>
      <c r="J220" s="56">
        <f t="shared" si="62"/>
        <v>24.068479355488417</v>
      </c>
      <c r="K220" s="57">
        <f t="shared" si="63"/>
        <v>43.101711983887206</v>
      </c>
      <c r="L220" s="57">
        <f t="shared" si="64"/>
        <v>19.939577039274923</v>
      </c>
      <c r="M220" s="18"/>
    </row>
    <row r="221" spans="1:13" s="3" customFormat="1" ht="21" customHeight="1" x14ac:dyDescent="0.15">
      <c r="A221" s="84"/>
      <c r="B221" s="182"/>
      <c r="C221" s="84"/>
      <c r="D221" s="82"/>
      <c r="E221" s="82"/>
      <c r="F221" s="82"/>
      <c r="G221" s="82"/>
      <c r="H221" s="82"/>
      <c r="I221" s="82"/>
      <c r="J221" s="54"/>
      <c r="K221" s="82"/>
      <c r="L221" s="82"/>
      <c r="M221" s="18"/>
    </row>
    <row r="222" spans="1:13" s="3" customFormat="1" ht="15.95" customHeight="1" x14ac:dyDescent="0.15">
      <c r="A222" s="216" t="s">
        <v>56</v>
      </c>
      <c r="B222" s="217"/>
      <c r="C222" s="198" t="s">
        <v>57</v>
      </c>
      <c r="D222" s="214" t="s">
        <v>111</v>
      </c>
      <c r="E222" s="214" t="s">
        <v>112</v>
      </c>
      <c r="F222" s="212" t="s">
        <v>7</v>
      </c>
      <c r="G222" s="246"/>
      <c r="H222" s="82"/>
      <c r="I222" s="82"/>
      <c r="J222" s="54"/>
      <c r="K222" s="82"/>
      <c r="L222" s="82"/>
      <c r="M222" s="18"/>
    </row>
    <row r="223" spans="1:13" s="3" customFormat="1" ht="15.95" customHeight="1" x14ac:dyDescent="0.15">
      <c r="A223" s="218"/>
      <c r="B223" s="219"/>
      <c r="C223" s="199"/>
      <c r="D223" s="215"/>
      <c r="E223" s="245"/>
      <c r="F223" s="213"/>
      <c r="G223" s="246"/>
      <c r="H223" s="82"/>
      <c r="I223" s="82"/>
      <c r="J223" s="54"/>
      <c r="K223" s="82"/>
      <c r="L223" s="82"/>
      <c r="M223" s="18"/>
    </row>
    <row r="224" spans="1:13" s="3" customFormat="1" ht="15" customHeight="1" x14ac:dyDescent="0.15">
      <c r="A224" s="247" t="s">
        <v>339</v>
      </c>
      <c r="B224" s="208" t="s">
        <v>303</v>
      </c>
      <c r="C224" s="198" t="s">
        <v>275</v>
      </c>
      <c r="D224" s="19">
        <v>418</v>
      </c>
      <c r="E224" s="19">
        <v>537</v>
      </c>
      <c r="F224" s="19">
        <v>216</v>
      </c>
      <c r="G224" s="85"/>
      <c r="H224" s="82"/>
      <c r="I224" s="82"/>
      <c r="J224" s="54"/>
      <c r="K224" s="82"/>
      <c r="L224" s="82"/>
      <c r="M224" s="18"/>
    </row>
    <row r="225" spans="1:13" s="3" customFormat="1" ht="15" customHeight="1" x14ac:dyDescent="0.15">
      <c r="A225" s="248"/>
      <c r="B225" s="208"/>
      <c r="C225" s="199"/>
      <c r="D225" s="20">
        <f>+D224/1171*100</f>
        <v>35.695986336464557</v>
      </c>
      <c r="E225" s="20">
        <f t="shared" ref="E225:F225" si="68">+E224/1171*100</f>
        <v>45.858240819812124</v>
      </c>
      <c r="F225" s="20">
        <f t="shared" si="68"/>
        <v>18.445772843723311</v>
      </c>
      <c r="G225" s="86"/>
      <c r="H225" s="82"/>
      <c r="I225" s="82"/>
      <c r="J225" s="54"/>
      <c r="K225" s="82"/>
      <c r="L225" s="82"/>
      <c r="M225" s="18"/>
    </row>
    <row r="226" spans="1:13" s="3" customFormat="1" ht="15" customHeight="1" x14ac:dyDescent="0.15">
      <c r="A226" s="248"/>
      <c r="B226" s="208"/>
      <c r="C226" s="229" t="s">
        <v>217</v>
      </c>
      <c r="D226" s="19">
        <v>455</v>
      </c>
      <c r="E226" s="19">
        <v>646</v>
      </c>
      <c r="F226" s="19">
        <v>173</v>
      </c>
      <c r="G226" s="85"/>
      <c r="H226" s="82"/>
      <c r="I226" s="82"/>
      <c r="J226" s="54"/>
      <c r="K226" s="82"/>
      <c r="L226" s="82"/>
      <c r="M226" s="18"/>
    </row>
    <row r="227" spans="1:13" s="3" customFormat="1" ht="15" customHeight="1" x14ac:dyDescent="0.15">
      <c r="A227" s="248"/>
      <c r="B227" s="208"/>
      <c r="C227" s="230"/>
      <c r="D227" s="20">
        <f>+D226/SUM($D226:$F226)*100</f>
        <v>35.714285714285715</v>
      </c>
      <c r="E227" s="20">
        <f>+E226/SUM($D226:$F226)*100</f>
        <v>50.706436420722135</v>
      </c>
      <c r="F227" s="20">
        <f>+F226/SUM($D226:$F226)*100</f>
        <v>13.57927786499215</v>
      </c>
      <c r="G227" s="86"/>
      <c r="H227" s="82"/>
      <c r="I227" s="82"/>
      <c r="J227" s="54"/>
      <c r="K227" s="82"/>
      <c r="L227" s="82"/>
      <c r="M227" s="18"/>
    </row>
    <row r="228" spans="1:13" s="3" customFormat="1" ht="15" customHeight="1" x14ac:dyDescent="0.15">
      <c r="A228" s="248"/>
      <c r="B228" s="208"/>
      <c r="C228" s="198" t="s">
        <v>285</v>
      </c>
      <c r="D228" s="19">
        <v>360</v>
      </c>
      <c r="E228" s="19">
        <v>500</v>
      </c>
      <c r="F228" s="19">
        <v>376</v>
      </c>
      <c r="G228" s="85"/>
      <c r="H228" s="82"/>
      <c r="I228" s="82"/>
      <c r="J228" s="54"/>
      <c r="K228" s="82"/>
      <c r="L228" s="82"/>
      <c r="M228" s="18"/>
    </row>
    <row r="229" spans="1:13" s="3" customFormat="1" ht="15" customHeight="1" x14ac:dyDescent="0.15">
      <c r="A229" s="248"/>
      <c r="B229" s="208"/>
      <c r="C229" s="199"/>
      <c r="D229" s="20">
        <f>+D228/SUM($D228:$F228)*100</f>
        <v>29.126213592233007</v>
      </c>
      <c r="E229" s="20">
        <f>+E228/SUM($D228:$F228)*100</f>
        <v>40.453074433656958</v>
      </c>
      <c r="F229" s="20">
        <f>+F228/SUM($D228:$F228)*100</f>
        <v>30.420711974110031</v>
      </c>
      <c r="G229" s="86"/>
      <c r="H229" s="82"/>
      <c r="I229" s="82"/>
      <c r="J229" s="54"/>
      <c r="K229" s="82"/>
      <c r="L229" s="82"/>
      <c r="M229" s="18"/>
    </row>
    <row r="230" spans="1:13" s="3" customFormat="1" ht="21" customHeight="1" x14ac:dyDescent="0.15">
      <c r="A230" s="84"/>
      <c r="B230" s="240" t="s">
        <v>324</v>
      </c>
      <c r="C230" s="240"/>
      <c r="D230" s="240"/>
      <c r="E230" s="240"/>
      <c r="F230" s="240"/>
      <c r="G230" s="240"/>
      <c r="H230" s="240"/>
      <c r="I230" s="240"/>
      <c r="J230" s="240"/>
      <c r="K230" s="82"/>
      <c r="L230" s="82"/>
      <c r="M230" s="18"/>
    </row>
    <row r="231" spans="1:13" s="3" customFormat="1" ht="21" customHeight="1" x14ac:dyDescent="0.15">
      <c r="A231" s="84"/>
      <c r="B231" s="186"/>
      <c r="C231" s="13"/>
      <c r="D231" s="13"/>
      <c r="E231" s="13"/>
      <c r="F231" s="13"/>
      <c r="G231" s="13"/>
      <c r="H231" s="13"/>
      <c r="I231" s="13"/>
      <c r="J231" s="13"/>
      <c r="K231" s="82"/>
      <c r="L231" s="82"/>
      <c r="M231" s="18"/>
    </row>
    <row r="232" spans="1:13" s="3" customFormat="1" ht="15.95" customHeight="1" x14ac:dyDescent="0.15">
      <c r="A232" s="216" t="s">
        <v>56</v>
      </c>
      <c r="B232" s="217"/>
      <c r="C232" s="198" t="s">
        <v>57</v>
      </c>
      <c r="D232" s="214" t="s">
        <v>99</v>
      </c>
      <c r="E232" s="214" t="s">
        <v>83</v>
      </c>
      <c r="F232" s="212" t="s">
        <v>7</v>
      </c>
      <c r="G232" s="246"/>
      <c r="H232" s="81"/>
      <c r="I232" s="81"/>
      <c r="J232" s="22"/>
      <c r="K232" s="81"/>
      <c r="L232" s="81"/>
      <c r="M232" s="18"/>
    </row>
    <row r="233" spans="1:13" s="3" customFormat="1" ht="15.95" customHeight="1" x14ac:dyDescent="0.15">
      <c r="A233" s="218"/>
      <c r="B233" s="219"/>
      <c r="C233" s="199"/>
      <c r="D233" s="215"/>
      <c r="E233" s="245"/>
      <c r="F233" s="213"/>
      <c r="G233" s="246"/>
      <c r="H233" s="81"/>
      <c r="I233" s="81"/>
      <c r="J233" s="22"/>
      <c r="K233" s="81"/>
      <c r="L233" s="81"/>
      <c r="M233" s="18"/>
    </row>
    <row r="234" spans="1:13" s="3" customFormat="1" ht="15" customHeight="1" x14ac:dyDescent="0.15">
      <c r="A234" s="228" t="s">
        <v>340</v>
      </c>
      <c r="B234" s="208" t="s">
        <v>302</v>
      </c>
      <c r="C234" s="198" t="s">
        <v>275</v>
      </c>
      <c r="D234" s="19">
        <v>70</v>
      </c>
      <c r="E234" s="19">
        <v>643</v>
      </c>
      <c r="F234" s="19">
        <v>60</v>
      </c>
      <c r="G234" s="243"/>
      <c r="H234" s="244"/>
      <c r="I234" s="244"/>
      <c r="J234" s="244"/>
      <c r="K234" s="244"/>
      <c r="L234" s="244"/>
      <c r="M234" s="18"/>
    </row>
    <row r="235" spans="1:13" s="3" customFormat="1" ht="15" customHeight="1" x14ac:dyDescent="0.15">
      <c r="A235" s="242"/>
      <c r="B235" s="208"/>
      <c r="C235" s="199"/>
      <c r="D235" s="20">
        <f>+D234/SUM($D234:$F234)*100</f>
        <v>9.0556274256144889</v>
      </c>
      <c r="E235" s="20">
        <f>+E234/SUM($D234:$F234)*100</f>
        <v>83.182406209573088</v>
      </c>
      <c r="F235" s="20">
        <f>+F234/SUM($D234:$F234)*100</f>
        <v>7.7619663648124186</v>
      </c>
      <c r="G235" s="86"/>
      <c r="H235" s="87"/>
      <c r="I235" s="87"/>
      <c r="J235" s="87"/>
      <c r="K235" s="87"/>
      <c r="L235" s="87"/>
      <c r="M235" s="18"/>
    </row>
    <row r="236" spans="1:13" s="3" customFormat="1" ht="15" customHeight="1" x14ac:dyDescent="0.15">
      <c r="A236" s="242"/>
      <c r="B236" s="208"/>
      <c r="C236" s="229" t="s">
        <v>217</v>
      </c>
      <c r="D236" s="19">
        <v>82</v>
      </c>
      <c r="E236" s="19">
        <v>636</v>
      </c>
      <c r="F236" s="19">
        <v>57</v>
      </c>
      <c r="G236" s="243"/>
      <c r="H236" s="244"/>
      <c r="I236" s="244"/>
      <c r="J236" s="244"/>
      <c r="K236" s="244"/>
      <c r="L236" s="244"/>
      <c r="M236" s="18"/>
    </row>
    <row r="237" spans="1:13" s="3" customFormat="1" ht="15" customHeight="1" x14ac:dyDescent="0.15">
      <c r="A237" s="242"/>
      <c r="B237" s="208"/>
      <c r="C237" s="230"/>
      <c r="D237" s="20">
        <f>+D236/SUM($D236:$F236)*100</f>
        <v>10.580645161290322</v>
      </c>
      <c r="E237" s="20">
        <f>+E236/SUM($D236:$F236)*100</f>
        <v>82.064516129032256</v>
      </c>
      <c r="F237" s="20">
        <f t="shared" ref="F237:F239" si="69">+F236/SUM($D236:$F236)*100</f>
        <v>7.354838709677419</v>
      </c>
      <c r="G237" s="86"/>
      <c r="H237" s="87"/>
      <c r="I237" s="87"/>
      <c r="J237" s="87"/>
      <c r="K237" s="87"/>
      <c r="L237" s="87"/>
      <c r="M237" s="18"/>
    </row>
    <row r="238" spans="1:13" s="3" customFormat="1" ht="15" customHeight="1" x14ac:dyDescent="0.15">
      <c r="A238" s="242"/>
      <c r="B238" s="208"/>
      <c r="C238" s="198" t="s">
        <v>285</v>
      </c>
      <c r="D238" s="19">
        <v>56</v>
      </c>
      <c r="E238" s="19">
        <v>578</v>
      </c>
      <c r="F238" s="19">
        <v>94</v>
      </c>
      <c r="G238" s="243"/>
      <c r="H238" s="244"/>
      <c r="I238" s="244"/>
      <c r="J238" s="244"/>
      <c r="K238" s="244"/>
      <c r="L238" s="244"/>
      <c r="M238" s="18"/>
    </row>
    <row r="239" spans="1:13" s="3" customFormat="1" ht="15" customHeight="1" x14ac:dyDescent="0.15">
      <c r="A239" s="242"/>
      <c r="B239" s="208"/>
      <c r="C239" s="199"/>
      <c r="D239" s="20">
        <f>+D238/SUM($D238:$F238)*100</f>
        <v>7.6923076923076925</v>
      </c>
      <c r="E239" s="20">
        <f t="shared" ref="E239" si="70">+E238/SUM($D238:$F238)*100</f>
        <v>79.395604395604394</v>
      </c>
      <c r="F239" s="20">
        <f t="shared" si="69"/>
        <v>12.912087912087914</v>
      </c>
      <c r="G239" s="86"/>
      <c r="H239" s="87"/>
      <c r="I239" s="87"/>
      <c r="J239" s="87"/>
      <c r="K239" s="87"/>
      <c r="L239" s="87"/>
      <c r="M239" s="18"/>
    </row>
    <row r="240" spans="1:13" s="3" customFormat="1" ht="21" customHeight="1" x14ac:dyDescent="0.15">
      <c r="A240" s="84"/>
      <c r="B240" s="240" t="s">
        <v>368</v>
      </c>
      <c r="C240" s="241"/>
      <c r="D240" s="241"/>
      <c r="E240" s="241"/>
      <c r="F240" s="241"/>
      <c r="G240" s="241"/>
      <c r="H240" s="241"/>
      <c r="I240" s="241"/>
      <c r="J240" s="241"/>
      <c r="K240" s="82"/>
      <c r="L240" s="82"/>
      <c r="M240" s="18"/>
    </row>
    <row r="241" spans="1:13" s="3" customFormat="1" ht="21" customHeight="1" x14ac:dyDescent="0.15">
      <c r="A241" s="84"/>
      <c r="B241" s="186"/>
      <c r="C241" s="13"/>
      <c r="D241" s="13"/>
      <c r="E241" s="13"/>
      <c r="F241" s="13"/>
      <c r="G241" s="13"/>
      <c r="H241" s="88"/>
      <c r="I241" s="82"/>
      <c r="J241" s="54"/>
      <c r="K241" s="82"/>
      <c r="L241" s="82"/>
      <c r="M241" s="18"/>
    </row>
    <row r="242" spans="1:13" s="4" customFormat="1" ht="63" customHeight="1" x14ac:dyDescent="0.15">
      <c r="A242" s="287" t="s">
        <v>252</v>
      </c>
      <c r="B242" s="288"/>
      <c r="C242" s="177" t="s">
        <v>57</v>
      </c>
      <c r="D242" s="164" t="s">
        <v>84</v>
      </c>
      <c r="E242" s="164" t="s">
        <v>85</v>
      </c>
      <c r="F242" s="164" t="s">
        <v>86</v>
      </c>
      <c r="G242" s="164" t="s">
        <v>87</v>
      </c>
      <c r="H242" s="164" t="s">
        <v>88</v>
      </c>
      <c r="I242" s="164" t="s">
        <v>89</v>
      </c>
      <c r="J242" s="164" t="s">
        <v>35</v>
      </c>
      <c r="K242" s="157"/>
      <c r="L242" s="158"/>
      <c r="M242" s="60"/>
    </row>
    <row r="243" spans="1:13" s="4" customFormat="1" ht="15" customHeight="1" x14ac:dyDescent="0.15">
      <c r="A243" s="195" t="s">
        <v>341</v>
      </c>
      <c r="B243" s="195" t="s">
        <v>189</v>
      </c>
      <c r="C243" s="198" t="s">
        <v>275</v>
      </c>
      <c r="D243" s="19">
        <v>215</v>
      </c>
      <c r="E243" s="19">
        <v>172</v>
      </c>
      <c r="F243" s="19">
        <v>227</v>
      </c>
      <c r="G243" s="25">
        <v>280</v>
      </c>
      <c r="H243" s="19">
        <v>154</v>
      </c>
      <c r="I243" s="46">
        <v>370</v>
      </c>
      <c r="J243" s="19">
        <v>115</v>
      </c>
      <c r="K243" s="160"/>
      <c r="L243" s="61"/>
      <c r="M243" s="60"/>
    </row>
    <row r="244" spans="1:13" s="4" customFormat="1" ht="15" customHeight="1" x14ac:dyDescent="0.15">
      <c r="A244" s="195"/>
      <c r="B244" s="195"/>
      <c r="C244" s="199"/>
      <c r="D244" s="20">
        <f t="shared" ref="D244:J244" si="71">+D243/SUM($E224,$E234)*100</f>
        <v>18.220338983050848</v>
      </c>
      <c r="E244" s="20">
        <f t="shared" si="71"/>
        <v>14.576271186440678</v>
      </c>
      <c r="F244" s="20">
        <f t="shared" si="71"/>
        <v>19.237288135593218</v>
      </c>
      <c r="G244" s="20">
        <f t="shared" si="71"/>
        <v>23.728813559322035</v>
      </c>
      <c r="H244" s="20">
        <f t="shared" si="71"/>
        <v>13.050847457627118</v>
      </c>
      <c r="I244" s="20">
        <f t="shared" si="71"/>
        <v>31.35593220338983</v>
      </c>
      <c r="J244" s="20">
        <f t="shared" si="71"/>
        <v>9.7457627118644066</v>
      </c>
      <c r="K244" s="160"/>
      <c r="L244" s="61"/>
      <c r="M244" s="60"/>
    </row>
    <row r="245" spans="1:13" s="4" customFormat="1" ht="15" customHeight="1" x14ac:dyDescent="0.15">
      <c r="A245" s="195"/>
      <c r="B245" s="195"/>
      <c r="C245" s="229" t="s">
        <v>217</v>
      </c>
      <c r="D245" s="19">
        <v>251</v>
      </c>
      <c r="E245" s="19">
        <v>162</v>
      </c>
      <c r="F245" s="19">
        <v>246</v>
      </c>
      <c r="G245" s="25">
        <v>274</v>
      </c>
      <c r="H245" s="19">
        <v>138</v>
      </c>
      <c r="I245" s="46">
        <v>400</v>
      </c>
      <c r="J245" s="19">
        <v>149</v>
      </c>
      <c r="K245" s="160"/>
      <c r="L245" s="61"/>
      <c r="M245" s="60"/>
    </row>
    <row r="246" spans="1:13" s="4" customFormat="1" ht="15" customHeight="1" x14ac:dyDescent="0.15">
      <c r="A246" s="195"/>
      <c r="B246" s="195"/>
      <c r="C246" s="230"/>
      <c r="D246" s="20">
        <f t="shared" ref="D246:J246" si="72">+D245/SUM($E226,$E236)*100</f>
        <v>19.578783151326054</v>
      </c>
      <c r="E246" s="20">
        <f t="shared" si="72"/>
        <v>12.636505460218409</v>
      </c>
      <c r="F246" s="20">
        <f t="shared" si="72"/>
        <v>19.188767550702028</v>
      </c>
      <c r="G246" s="20">
        <f t="shared" si="72"/>
        <v>21.372854914196569</v>
      </c>
      <c r="H246" s="20">
        <f t="shared" si="72"/>
        <v>10.764430577223088</v>
      </c>
      <c r="I246" s="20">
        <f t="shared" si="72"/>
        <v>31.201248049921997</v>
      </c>
      <c r="J246" s="20">
        <f t="shared" si="72"/>
        <v>11.622464898595943</v>
      </c>
      <c r="K246" s="160"/>
      <c r="L246" s="61"/>
      <c r="M246" s="60"/>
    </row>
    <row r="247" spans="1:13" s="4" customFormat="1" ht="15" customHeight="1" x14ac:dyDescent="0.15">
      <c r="A247" s="195"/>
      <c r="B247" s="195"/>
      <c r="C247" s="198" t="s">
        <v>285</v>
      </c>
      <c r="D247" s="19">
        <v>216</v>
      </c>
      <c r="E247" s="19">
        <v>151</v>
      </c>
      <c r="F247" s="19">
        <v>190</v>
      </c>
      <c r="G247" s="25">
        <v>228</v>
      </c>
      <c r="H247" s="19">
        <v>96</v>
      </c>
      <c r="I247" s="46">
        <v>323</v>
      </c>
      <c r="J247" s="19">
        <v>131</v>
      </c>
      <c r="K247" s="160"/>
      <c r="L247" s="61"/>
      <c r="M247" s="60"/>
    </row>
    <row r="248" spans="1:13" s="4" customFormat="1" ht="15" customHeight="1" x14ac:dyDescent="0.15">
      <c r="A248" s="195"/>
      <c r="B248" s="195"/>
      <c r="C248" s="199"/>
      <c r="D248" s="20">
        <f t="shared" ref="D248:J248" si="73">+D247/SUM($E$238,$E$228)*100</f>
        <v>20.037105751391465</v>
      </c>
      <c r="E248" s="20">
        <f t="shared" si="73"/>
        <v>14.007421150278294</v>
      </c>
      <c r="F248" s="20">
        <f t="shared" si="73"/>
        <v>17.625231910946194</v>
      </c>
      <c r="G248" s="20">
        <f t="shared" si="73"/>
        <v>21.150278293135436</v>
      </c>
      <c r="H248" s="20">
        <f t="shared" si="73"/>
        <v>8.9053803339517614</v>
      </c>
      <c r="I248" s="20">
        <f t="shared" si="73"/>
        <v>29.962894248608535</v>
      </c>
      <c r="J248" s="20">
        <f t="shared" si="73"/>
        <v>12.152133580705009</v>
      </c>
      <c r="K248" s="160"/>
      <c r="L248" s="61"/>
      <c r="M248" s="60"/>
    </row>
    <row r="249" spans="1:13" s="5" customFormat="1" ht="21" customHeight="1" x14ac:dyDescent="0.15">
      <c r="A249" s="158"/>
      <c r="B249" s="239" t="s">
        <v>366</v>
      </c>
      <c r="C249" s="239"/>
      <c r="D249" s="239"/>
      <c r="E249" s="239"/>
      <c r="F249" s="239"/>
      <c r="G249" s="239"/>
      <c r="H249" s="239"/>
      <c r="I249" s="239"/>
      <c r="J249" s="239"/>
      <c r="K249" s="239"/>
      <c r="L249" s="239"/>
      <c r="M249" s="63"/>
    </row>
    <row r="250" spans="1:13" s="5" customFormat="1" ht="21" customHeight="1" x14ac:dyDescent="0.15">
      <c r="A250" s="62"/>
      <c r="B250" s="184"/>
      <c r="C250" s="147"/>
      <c r="D250" s="147"/>
      <c r="E250" s="147"/>
      <c r="F250" s="147"/>
      <c r="G250" s="147"/>
      <c r="H250" s="147"/>
      <c r="I250" s="147"/>
      <c r="J250" s="147"/>
      <c r="K250" s="147"/>
      <c r="L250" s="147"/>
      <c r="M250" s="63"/>
    </row>
    <row r="251" spans="1:13" s="1" customFormat="1" ht="24" customHeight="1" x14ac:dyDescent="0.15">
      <c r="A251" s="225" t="s">
        <v>90</v>
      </c>
      <c r="B251" s="225"/>
      <c r="C251" s="225"/>
      <c r="D251" s="225"/>
      <c r="E251" s="225"/>
      <c r="F251" s="225"/>
      <c r="G251" s="225"/>
      <c r="H251" s="225"/>
      <c r="I251" s="225"/>
      <c r="J251" s="225"/>
      <c r="K251" s="225"/>
      <c r="L251" s="225"/>
      <c r="M251" s="16"/>
    </row>
    <row r="252" spans="1:13" s="3" customFormat="1" ht="15" customHeight="1" x14ac:dyDescent="0.15">
      <c r="A252" s="216" t="s">
        <v>56</v>
      </c>
      <c r="B252" s="217"/>
      <c r="C252" s="198" t="s">
        <v>57</v>
      </c>
      <c r="D252" s="151">
        <v>1</v>
      </c>
      <c r="E252" s="151">
        <v>2</v>
      </c>
      <c r="F252" s="151">
        <v>3</v>
      </c>
      <c r="G252" s="151">
        <v>4</v>
      </c>
      <c r="H252" s="151">
        <v>5</v>
      </c>
      <c r="I252" s="226" t="s">
        <v>9</v>
      </c>
      <c r="J252" s="74" t="s">
        <v>2</v>
      </c>
      <c r="K252" s="151">
        <v>3</v>
      </c>
      <c r="L252" s="151" t="s">
        <v>3</v>
      </c>
      <c r="M252" s="18"/>
    </row>
    <row r="253" spans="1:13" s="3" customFormat="1" ht="32.1" customHeight="1" x14ac:dyDescent="0.15">
      <c r="A253" s="218"/>
      <c r="B253" s="219"/>
      <c r="C253" s="220"/>
      <c r="D253" s="145" t="s">
        <v>16</v>
      </c>
      <c r="E253" s="145" t="s">
        <v>110</v>
      </c>
      <c r="F253" s="145" t="s">
        <v>11</v>
      </c>
      <c r="G253" s="145" t="s">
        <v>105</v>
      </c>
      <c r="H253" s="145" t="s">
        <v>17</v>
      </c>
      <c r="I253" s="227"/>
      <c r="J253" s="152" t="s">
        <v>16</v>
      </c>
      <c r="K253" s="145" t="s">
        <v>11</v>
      </c>
      <c r="L253" s="145" t="s">
        <v>17</v>
      </c>
      <c r="M253" s="18"/>
    </row>
    <row r="254" spans="1:13" s="8" customFormat="1" ht="15" customHeight="1" x14ac:dyDescent="0.15">
      <c r="A254" s="221" t="s">
        <v>228</v>
      </c>
      <c r="B254" s="223" t="s">
        <v>253</v>
      </c>
      <c r="C254" s="198" t="s">
        <v>275</v>
      </c>
      <c r="D254" s="19">
        <v>46</v>
      </c>
      <c r="E254" s="19">
        <v>174</v>
      </c>
      <c r="F254" s="19">
        <v>1046</v>
      </c>
      <c r="G254" s="25">
        <v>341</v>
      </c>
      <c r="H254" s="19">
        <v>173</v>
      </c>
      <c r="I254" s="26">
        <v>185</v>
      </c>
      <c r="J254" s="27">
        <f>+D254+E254</f>
        <v>220</v>
      </c>
      <c r="K254" s="19">
        <f t="shared" ref="K254:K259" si="74">+F254</f>
        <v>1046</v>
      </c>
      <c r="L254" s="19">
        <f>+G254+H254</f>
        <v>514</v>
      </c>
      <c r="M254" s="89"/>
    </row>
    <row r="255" spans="1:13" s="6" customFormat="1" ht="15" customHeight="1" x14ac:dyDescent="0.15">
      <c r="A255" s="222"/>
      <c r="B255" s="223"/>
      <c r="C255" s="199"/>
      <c r="D255" s="20">
        <f>+D254/SUM($D254:$I254)*100</f>
        <v>2.3409669211195929</v>
      </c>
      <c r="E255" s="20">
        <f>+E254/SUM($D254:$I254)*100</f>
        <v>8.8549618320610683</v>
      </c>
      <c r="F255" s="20">
        <f t="shared" ref="F255:I255" si="75">+F254/SUM($D254:$I254)*100</f>
        <v>53.231552162849873</v>
      </c>
      <c r="G255" s="29">
        <f t="shared" si="75"/>
        <v>17.353689567430024</v>
      </c>
      <c r="H255" s="20">
        <f t="shared" si="75"/>
        <v>8.8040712468193387</v>
      </c>
      <c r="I255" s="30">
        <f t="shared" si="75"/>
        <v>9.4147582697201013</v>
      </c>
      <c r="J255" s="56">
        <f t="shared" ref="J255:J259" si="76">+D255+E255</f>
        <v>11.195928753180661</v>
      </c>
      <c r="K255" s="57">
        <f t="shared" si="74"/>
        <v>53.231552162849873</v>
      </c>
      <c r="L255" s="57">
        <f t="shared" ref="L255:L259" si="77">+G255+H255</f>
        <v>26.157760814249365</v>
      </c>
      <c r="M255" s="90"/>
    </row>
    <row r="256" spans="1:13" s="8" customFormat="1" ht="15" customHeight="1" x14ac:dyDescent="0.15">
      <c r="A256" s="222"/>
      <c r="B256" s="223"/>
      <c r="C256" s="229" t="s">
        <v>217</v>
      </c>
      <c r="D256" s="19">
        <v>45</v>
      </c>
      <c r="E256" s="19">
        <v>168</v>
      </c>
      <c r="F256" s="19">
        <v>1134</v>
      </c>
      <c r="G256" s="25">
        <v>365</v>
      </c>
      <c r="H256" s="19">
        <v>186</v>
      </c>
      <c r="I256" s="26">
        <v>159</v>
      </c>
      <c r="J256" s="27">
        <f t="shared" si="76"/>
        <v>213</v>
      </c>
      <c r="K256" s="19">
        <f t="shared" si="74"/>
        <v>1134</v>
      </c>
      <c r="L256" s="19">
        <f t="shared" si="77"/>
        <v>551</v>
      </c>
      <c r="M256" s="89"/>
    </row>
    <row r="257" spans="1:13" s="6" customFormat="1" ht="15" customHeight="1" x14ac:dyDescent="0.15">
      <c r="A257" s="222"/>
      <c r="B257" s="223"/>
      <c r="C257" s="230"/>
      <c r="D257" s="20">
        <f>+D256/SUM($D256:$I256)*100</f>
        <v>2.1876519202722413</v>
      </c>
      <c r="E257" s="20">
        <f>+E256/SUM($D256:$I256)*100</f>
        <v>8.1672338356830334</v>
      </c>
      <c r="F257" s="20">
        <f t="shared" ref="F257:I257" si="78">+F256/SUM($D256:$I256)*100</f>
        <v>55.128828390860477</v>
      </c>
      <c r="G257" s="29">
        <f t="shared" si="78"/>
        <v>17.744287797763732</v>
      </c>
      <c r="H257" s="20">
        <f t="shared" si="78"/>
        <v>9.0422946037919303</v>
      </c>
      <c r="I257" s="30">
        <f t="shared" si="78"/>
        <v>7.729703451628585</v>
      </c>
      <c r="J257" s="56">
        <f t="shared" si="76"/>
        <v>10.354885755955275</v>
      </c>
      <c r="K257" s="57">
        <f t="shared" si="74"/>
        <v>55.128828390860477</v>
      </c>
      <c r="L257" s="57">
        <f t="shared" si="77"/>
        <v>26.786582401555663</v>
      </c>
      <c r="M257" s="90"/>
    </row>
    <row r="258" spans="1:13" s="8" customFormat="1" ht="15" customHeight="1" x14ac:dyDescent="0.15">
      <c r="A258" s="222"/>
      <c r="B258" s="223"/>
      <c r="C258" s="198" t="s">
        <v>285</v>
      </c>
      <c r="D258" s="19">
        <v>43</v>
      </c>
      <c r="E258" s="19">
        <v>186</v>
      </c>
      <c r="F258" s="19">
        <v>1171</v>
      </c>
      <c r="G258" s="25">
        <v>296</v>
      </c>
      <c r="H258" s="19">
        <v>137</v>
      </c>
      <c r="I258" s="26">
        <v>153</v>
      </c>
      <c r="J258" s="27">
        <f t="shared" si="76"/>
        <v>229</v>
      </c>
      <c r="K258" s="19">
        <f t="shared" si="74"/>
        <v>1171</v>
      </c>
      <c r="L258" s="19">
        <f t="shared" si="77"/>
        <v>433</v>
      </c>
      <c r="M258" s="89"/>
    </row>
    <row r="259" spans="1:13" s="6" customFormat="1" ht="15" customHeight="1" x14ac:dyDescent="0.15">
      <c r="A259" s="222"/>
      <c r="B259" s="223"/>
      <c r="C259" s="199"/>
      <c r="D259" s="20">
        <f t="shared" ref="D259:I259" si="79">+D258/SUM($D258:$I258)*100</f>
        <v>2.16515609264854</v>
      </c>
      <c r="E259" s="20">
        <f t="shared" si="79"/>
        <v>9.3655589123867067</v>
      </c>
      <c r="F259" s="20">
        <f t="shared" si="79"/>
        <v>58.962739174219536</v>
      </c>
      <c r="G259" s="29">
        <f t="shared" si="79"/>
        <v>14.904330312185296</v>
      </c>
      <c r="H259" s="20">
        <f t="shared" si="79"/>
        <v>6.8982880161127902</v>
      </c>
      <c r="I259" s="30">
        <f t="shared" si="79"/>
        <v>7.7039274924471295</v>
      </c>
      <c r="J259" s="56">
        <f t="shared" si="76"/>
        <v>11.530715005035248</v>
      </c>
      <c r="K259" s="57">
        <f t="shared" si="74"/>
        <v>58.962739174219536</v>
      </c>
      <c r="L259" s="57">
        <f t="shared" si="77"/>
        <v>21.802618328298088</v>
      </c>
      <c r="M259" s="90"/>
    </row>
    <row r="260" spans="1:13" s="6" customFormat="1" ht="21" customHeight="1" x14ac:dyDescent="0.15">
      <c r="A260" s="59"/>
      <c r="B260" s="181"/>
      <c r="C260" s="32"/>
      <c r="D260" s="82"/>
      <c r="E260" s="82"/>
      <c r="F260" s="82"/>
      <c r="G260" s="82"/>
      <c r="H260" s="82"/>
      <c r="I260" s="82"/>
      <c r="J260" s="54"/>
      <c r="K260" s="82"/>
      <c r="L260" s="82"/>
      <c r="M260" s="90"/>
    </row>
    <row r="261" spans="1:13" s="1" customFormat="1" ht="24" customHeight="1" x14ac:dyDescent="0.15">
      <c r="A261" s="224" t="s">
        <v>133</v>
      </c>
      <c r="B261" s="224"/>
      <c r="C261" s="224"/>
      <c r="D261" s="224"/>
      <c r="E261" s="224"/>
      <c r="F261" s="224"/>
      <c r="G261" s="224"/>
      <c r="H261" s="224"/>
      <c r="I261" s="224"/>
      <c r="J261" s="224"/>
      <c r="K261" s="224"/>
      <c r="L261" s="224"/>
      <c r="M261" s="16"/>
    </row>
    <row r="262" spans="1:13" s="3" customFormat="1" ht="15" customHeight="1" x14ac:dyDescent="0.15">
      <c r="A262" s="216" t="s">
        <v>56</v>
      </c>
      <c r="B262" s="217"/>
      <c r="C262" s="198" t="s">
        <v>57</v>
      </c>
      <c r="D262" s="151">
        <v>1</v>
      </c>
      <c r="E262" s="151">
        <v>2</v>
      </c>
      <c r="F262" s="151">
        <v>3</v>
      </c>
      <c r="G262" s="151">
        <v>4</v>
      </c>
      <c r="H262" s="151">
        <v>5</v>
      </c>
      <c r="I262" s="226" t="s">
        <v>9</v>
      </c>
      <c r="J262" s="74" t="s">
        <v>2</v>
      </c>
      <c r="K262" s="151">
        <v>3</v>
      </c>
      <c r="L262" s="151" t="s">
        <v>3</v>
      </c>
      <c r="M262" s="18"/>
    </row>
    <row r="263" spans="1:13" s="3" customFormat="1" ht="32.1" customHeight="1" x14ac:dyDescent="0.15">
      <c r="A263" s="218"/>
      <c r="B263" s="219"/>
      <c r="C263" s="220"/>
      <c r="D263" s="145" t="s">
        <v>16</v>
      </c>
      <c r="E263" s="145" t="s">
        <v>110</v>
      </c>
      <c r="F263" s="145" t="s">
        <v>11</v>
      </c>
      <c r="G263" s="145" t="s">
        <v>105</v>
      </c>
      <c r="H263" s="145" t="s">
        <v>17</v>
      </c>
      <c r="I263" s="227"/>
      <c r="J263" s="152" t="s">
        <v>16</v>
      </c>
      <c r="K263" s="145" t="s">
        <v>11</v>
      </c>
      <c r="L263" s="145" t="s">
        <v>17</v>
      </c>
      <c r="M263" s="18"/>
    </row>
    <row r="264" spans="1:13" s="8" customFormat="1" ht="15" customHeight="1" x14ac:dyDescent="0.15">
      <c r="A264" s="221" t="s">
        <v>342</v>
      </c>
      <c r="B264" s="223" t="s">
        <v>156</v>
      </c>
      <c r="C264" s="198" t="s">
        <v>275</v>
      </c>
      <c r="D264" s="19">
        <v>43</v>
      </c>
      <c r="E264" s="19">
        <v>247</v>
      </c>
      <c r="F264" s="19">
        <v>1035</v>
      </c>
      <c r="G264" s="25">
        <v>351</v>
      </c>
      <c r="H264" s="19">
        <v>168</v>
      </c>
      <c r="I264" s="26">
        <v>121</v>
      </c>
      <c r="J264" s="27">
        <f t="shared" ref="J264:J269" si="80">+D264+E264</f>
        <v>290</v>
      </c>
      <c r="K264" s="19">
        <f t="shared" ref="K264:K269" si="81">+F264</f>
        <v>1035</v>
      </c>
      <c r="L264" s="19">
        <f t="shared" ref="L264:L269" si="82">+G264+H264</f>
        <v>519</v>
      </c>
      <c r="M264" s="89"/>
    </row>
    <row r="265" spans="1:13" s="6" customFormat="1" ht="15" customHeight="1" x14ac:dyDescent="0.15">
      <c r="A265" s="222"/>
      <c r="B265" s="223"/>
      <c r="C265" s="199"/>
      <c r="D265" s="20">
        <f>+D264/SUM($D264:$I264)*100</f>
        <v>2.1882951653944023</v>
      </c>
      <c r="E265" s="20">
        <f t="shared" ref="E265:F265" si="83">+E264/SUM($D264:$I264)*100</f>
        <v>12.569974554707381</v>
      </c>
      <c r="F265" s="20">
        <f t="shared" si="83"/>
        <v>52.671755725190842</v>
      </c>
      <c r="G265" s="29">
        <f>+G264/SUM($D264:$I264)*100</f>
        <v>17.862595419847327</v>
      </c>
      <c r="H265" s="20">
        <f>+H264/SUM($D264:$I264)*100</f>
        <v>8.5496183206106871</v>
      </c>
      <c r="I265" s="30">
        <f t="shared" ref="I265" si="84">+I264/SUM($D264:$I264)*100</f>
        <v>6.1577608142493645</v>
      </c>
      <c r="J265" s="56">
        <f t="shared" si="80"/>
        <v>14.758269720101783</v>
      </c>
      <c r="K265" s="57">
        <f t="shared" si="81"/>
        <v>52.671755725190842</v>
      </c>
      <c r="L265" s="57">
        <f t="shared" si="82"/>
        <v>26.412213740458014</v>
      </c>
      <c r="M265" s="90"/>
    </row>
    <row r="266" spans="1:13" s="8" customFormat="1" ht="15" customHeight="1" x14ac:dyDescent="0.15">
      <c r="A266" s="222"/>
      <c r="B266" s="223"/>
      <c r="C266" s="198" t="s">
        <v>218</v>
      </c>
      <c r="D266" s="19">
        <v>45</v>
      </c>
      <c r="E266" s="19">
        <v>214</v>
      </c>
      <c r="F266" s="19">
        <v>1091</v>
      </c>
      <c r="G266" s="25">
        <v>365</v>
      </c>
      <c r="H266" s="19">
        <v>181</v>
      </c>
      <c r="I266" s="26">
        <v>161</v>
      </c>
      <c r="J266" s="27">
        <f t="shared" si="80"/>
        <v>259</v>
      </c>
      <c r="K266" s="19">
        <f t="shared" si="81"/>
        <v>1091</v>
      </c>
      <c r="L266" s="19">
        <f t="shared" si="82"/>
        <v>546</v>
      </c>
      <c r="M266" s="89"/>
    </row>
    <row r="267" spans="1:13" s="6" customFormat="1" ht="15" customHeight="1" x14ac:dyDescent="0.15">
      <c r="A267" s="222"/>
      <c r="B267" s="223"/>
      <c r="C267" s="199"/>
      <c r="D267" s="20">
        <f t="shared" ref="D267:I267" si="85">+D266/SUM($D266:$I266)*100</f>
        <v>2.1876519202722413</v>
      </c>
      <c r="E267" s="20">
        <f t="shared" si="85"/>
        <v>10.403500243072436</v>
      </c>
      <c r="F267" s="20">
        <f t="shared" si="85"/>
        <v>53.038405444822558</v>
      </c>
      <c r="G267" s="29">
        <f>+G266/SUM($D266:$I266)*100</f>
        <v>17.744287797763732</v>
      </c>
      <c r="H267" s="20">
        <f>+H266/SUM($D266:$I266)*100</f>
        <v>8.7992221682061249</v>
      </c>
      <c r="I267" s="30">
        <f t="shared" si="85"/>
        <v>7.8269324258629078</v>
      </c>
      <c r="J267" s="56">
        <f t="shared" si="80"/>
        <v>12.591152163344677</v>
      </c>
      <c r="K267" s="57">
        <f t="shared" si="81"/>
        <v>53.038405444822558</v>
      </c>
      <c r="L267" s="57">
        <f t="shared" si="82"/>
        <v>26.543509965969857</v>
      </c>
      <c r="M267" s="90"/>
    </row>
    <row r="268" spans="1:13" s="8" customFormat="1" ht="15" customHeight="1" x14ac:dyDescent="0.15">
      <c r="A268" s="222"/>
      <c r="B268" s="223"/>
      <c r="C268" s="198" t="s">
        <v>286</v>
      </c>
      <c r="D268" s="19">
        <v>43</v>
      </c>
      <c r="E268" s="19">
        <v>260</v>
      </c>
      <c r="F268" s="19">
        <v>1074</v>
      </c>
      <c r="G268" s="25">
        <v>313</v>
      </c>
      <c r="H268" s="19">
        <v>135</v>
      </c>
      <c r="I268" s="26">
        <v>161</v>
      </c>
      <c r="J268" s="27">
        <f t="shared" si="80"/>
        <v>303</v>
      </c>
      <c r="K268" s="19">
        <f t="shared" si="81"/>
        <v>1074</v>
      </c>
      <c r="L268" s="19">
        <f t="shared" si="82"/>
        <v>448</v>
      </c>
      <c r="M268" s="89"/>
    </row>
    <row r="269" spans="1:13" s="6" customFormat="1" ht="15" customHeight="1" x14ac:dyDescent="0.15">
      <c r="A269" s="222"/>
      <c r="B269" s="223"/>
      <c r="C269" s="199"/>
      <c r="D269" s="20">
        <f t="shared" ref="D269:I269" si="86">+D268/SUM($D268:$I268)*100</f>
        <v>2.16515609264854</v>
      </c>
      <c r="E269" s="20">
        <f t="shared" si="86"/>
        <v>13.091641490433032</v>
      </c>
      <c r="F269" s="20">
        <f t="shared" si="86"/>
        <v>54.0785498489426</v>
      </c>
      <c r="G269" s="29">
        <f t="shared" si="86"/>
        <v>15.760322255790534</v>
      </c>
      <c r="H269" s="20">
        <f t="shared" si="86"/>
        <v>6.7975830815709974</v>
      </c>
      <c r="I269" s="30">
        <f t="shared" si="86"/>
        <v>8.1067472306142996</v>
      </c>
      <c r="J269" s="56">
        <f t="shared" si="80"/>
        <v>15.256797583081571</v>
      </c>
      <c r="K269" s="57">
        <f t="shared" si="81"/>
        <v>54.0785498489426</v>
      </c>
      <c r="L269" s="57">
        <f t="shared" si="82"/>
        <v>22.557905337361532</v>
      </c>
      <c r="M269" s="90"/>
    </row>
    <row r="270" spans="1:13" s="3" customFormat="1" ht="21" customHeight="1" x14ac:dyDescent="0.15">
      <c r="A270" s="32"/>
      <c r="B270" s="181"/>
      <c r="C270" s="33"/>
      <c r="D270" s="34"/>
      <c r="E270" s="34"/>
      <c r="F270" s="34"/>
      <c r="G270" s="34"/>
      <c r="H270" s="34"/>
      <c r="I270" s="34"/>
      <c r="J270" s="34"/>
      <c r="K270" s="34"/>
      <c r="L270" s="34"/>
      <c r="M270" s="18"/>
    </row>
    <row r="271" spans="1:13" s="1" customFormat="1" ht="24" customHeight="1" x14ac:dyDescent="0.15">
      <c r="A271" s="225" t="s">
        <v>134</v>
      </c>
      <c r="B271" s="225"/>
      <c r="C271" s="225"/>
      <c r="D271" s="225"/>
      <c r="E271" s="225"/>
      <c r="F271" s="225"/>
      <c r="G271" s="225"/>
      <c r="H271" s="225"/>
      <c r="I271" s="225"/>
      <c r="J271" s="225"/>
      <c r="K271" s="225"/>
      <c r="L271" s="225"/>
      <c r="M271" s="16"/>
    </row>
    <row r="272" spans="1:13" s="3" customFormat="1" ht="15" customHeight="1" x14ac:dyDescent="0.15">
      <c r="A272" s="216" t="s">
        <v>56</v>
      </c>
      <c r="B272" s="217"/>
      <c r="C272" s="198" t="s">
        <v>57</v>
      </c>
      <c r="D272" s="151">
        <v>1</v>
      </c>
      <c r="E272" s="151">
        <v>2</v>
      </c>
      <c r="F272" s="151">
        <v>3</v>
      </c>
      <c r="G272" s="151">
        <v>4</v>
      </c>
      <c r="H272" s="151">
        <v>5</v>
      </c>
      <c r="I272" s="226" t="s">
        <v>9</v>
      </c>
      <c r="J272" s="24" t="s">
        <v>2</v>
      </c>
      <c r="K272" s="151">
        <v>3</v>
      </c>
      <c r="L272" s="151" t="s">
        <v>3</v>
      </c>
      <c r="M272" s="18"/>
    </row>
    <row r="273" spans="1:13" s="3" customFormat="1" ht="32.1" customHeight="1" x14ac:dyDescent="0.15">
      <c r="A273" s="218"/>
      <c r="B273" s="219"/>
      <c r="C273" s="220"/>
      <c r="D273" s="142" t="s">
        <v>117</v>
      </c>
      <c r="E273" s="142" t="s">
        <v>118</v>
      </c>
      <c r="F273" s="142" t="s">
        <v>11</v>
      </c>
      <c r="G273" s="142" t="s">
        <v>119</v>
      </c>
      <c r="H273" s="142" t="s">
        <v>120</v>
      </c>
      <c r="I273" s="227"/>
      <c r="J273" s="173" t="s">
        <v>118</v>
      </c>
      <c r="K273" s="174" t="s">
        <v>11</v>
      </c>
      <c r="L273" s="174" t="s">
        <v>120</v>
      </c>
      <c r="M273" s="18"/>
    </row>
    <row r="274" spans="1:13" s="7" customFormat="1" ht="15" customHeight="1" x14ac:dyDescent="0.15">
      <c r="A274" s="221" t="s">
        <v>343</v>
      </c>
      <c r="B274" s="231" t="s">
        <v>254</v>
      </c>
      <c r="C274" s="198" t="s">
        <v>275</v>
      </c>
      <c r="D274" s="19">
        <v>458</v>
      </c>
      <c r="E274" s="19">
        <v>589</v>
      </c>
      <c r="F274" s="19">
        <v>649</v>
      </c>
      <c r="G274" s="25">
        <v>156</v>
      </c>
      <c r="H274" s="19">
        <v>52</v>
      </c>
      <c r="I274" s="26">
        <v>61</v>
      </c>
      <c r="J274" s="27">
        <f t="shared" ref="J274:J279" si="87">+D274+E274</f>
        <v>1047</v>
      </c>
      <c r="K274" s="19">
        <f t="shared" ref="K274:K279" si="88">+F274</f>
        <v>649</v>
      </c>
      <c r="L274" s="19">
        <f t="shared" ref="L274:L279" si="89">+G274+H274</f>
        <v>208</v>
      </c>
      <c r="M274" s="28"/>
    </row>
    <row r="275" spans="1:13" s="3" customFormat="1" ht="15" customHeight="1" x14ac:dyDescent="0.15">
      <c r="A275" s="222"/>
      <c r="B275" s="232"/>
      <c r="C275" s="199"/>
      <c r="D275" s="20">
        <f>+D274/SUM($D274:$I274)*100</f>
        <v>23.30788804071247</v>
      </c>
      <c r="E275" s="20">
        <f t="shared" ref="E275:H275" si="90">+E274/SUM($D274:$I274)*100</f>
        <v>29.974554707379138</v>
      </c>
      <c r="F275" s="20">
        <f t="shared" si="90"/>
        <v>33.027989821882954</v>
      </c>
      <c r="G275" s="29">
        <f t="shared" si="90"/>
        <v>7.9389312977099236</v>
      </c>
      <c r="H275" s="20">
        <f t="shared" si="90"/>
        <v>2.6463104325699747</v>
      </c>
      <c r="I275" s="30">
        <f>+I274/SUM($D274:$I274)*100</f>
        <v>3.1043256997455471</v>
      </c>
      <c r="J275" s="56">
        <f t="shared" si="87"/>
        <v>53.282442748091611</v>
      </c>
      <c r="K275" s="57">
        <f t="shared" si="88"/>
        <v>33.027989821882954</v>
      </c>
      <c r="L275" s="57">
        <f t="shared" si="89"/>
        <v>10.585241730279899</v>
      </c>
      <c r="M275" s="18"/>
    </row>
    <row r="276" spans="1:13" s="7" customFormat="1" ht="15" customHeight="1" x14ac:dyDescent="0.15">
      <c r="A276" s="222"/>
      <c r="B276" s="232"/>
      <c r="C276" s="229" t="s">
        <v>217</v>
      </c>
      <c r="D276" s="19">
        <v>536</v>
      </c>
      <c r="E276" s="19">
        <v>612</v>
      </c>
      <c r="F276" s="19">
        <v>538</v>
      </c>
      <c r="G276" s="25">
        <v>197</v>
      </c>
      <c r="H276" s="19">
        <v>120</v>
      </c>
      <c r="I276" s="26">
        <v>54</v>
      </c>
      <c r="J276" s="27">
        <f t="shared" si="87"/>
        <v>1148</v>
      </c>
      <c r="K276" s="19">
        <f t="shared" si="88"/>
        <v>538</v>
      </c>
      <c r="L276" s="19">
        <f t="shared" si="89"/>
        <v>317</v>
      </c>
      <c r="M276" s="28"/>
    </row>
    <row r="277" spans="1:13" s="3" customFormat="1" ht="15" customHeight="1" x14ac:dyDescent="0.15">
      <c r="A277" s="222"/>
      <c r="B277" s="232"/>
      <c r="C277" s="230"/>
      <c r="D277" s="20">
        <f>+D276/SUM($D276:$I276)*100</f>
        <v>26.05736509479825</v>
      </c>
      <c r="E277" s="20">
        <f t="shared" ref="E277:H277" si="91">+E276/SUM($D276:$I276)*100</f>
        <v>29.75206611570248</v>
      </c>
      <c r="F277" s="20">
        <f t="shared" si="91"/>
        <v>26.154594069032573</v>
      </c>
      <c r="G277" s="29">
        <f t="shared" si="91"/>
        <v>9.5770539620807007</v>
      </c>
      <c r="H277" s="20">
        <f t="shared" si="91"/>
        <v>5.8337384540593096</v>
      </c>
      <c r="I277" s="30">
        <f>+I276/SUM($D276:$I276)*100</f>
        <v>2.6251823043266893</v>
      </c>
      <c r="J277" s="56">
        <f t="shared" si="87"/>
        <v>55.809431210500733</v>
      </c>
      <c r="K277" s="57">
        <f t="shared" si="88"/>
        <v>26.154594069032573</v>
      </c>
      <c r="L277" s="57">
        <f t="shared" si="89"/>
        <v>15.41079241614001</v>
      </c>
      <c r="M277" s="18"/>
    </row>
    <row r="278" spans="1:13" s="7" customFormat="1" ht="15" customHeight="1" x14ac:dyDescent="0.15">
      <c r="A278" s="222"/>
      <c r="B278" s="232"/>
      <c r="C278" s="198" t="s">
        <v>285</v>
      </c>
      <c r="D278" s="19">
        <v>308</v>
      </c>
      <c r="E278" s="19">
        <v>523</v>
      </c>
      <c r="F278" s="19">
        <v>725</v>
      </c>
      <c r="G278" s="25">
        <v>186</v>
      </c>
      <c r="H278" s="19">
        <v>158</v>
      </c>
      <c r="I278" s="26">
        <v>86</v>
      </c>
      <c r="J278" s="27">
        <f t="shared" si="87"/>
        <v>831</v>
      </c>
      <c r="K278" s="19">
        <f t="shared" si="88"/>
        <v>725</v>
      </c>
      <c r="L278" s="19">
        <f t="shared" si="89"/>
        <v>344</v>
      </c>
      <c r="M278" s="28"/>
    </row>
    <row r="279" spans="1:13" s="3" customFormat="1" ht="15" customHeight="1" x14ac:dyDescent="0.15">
      <c r="A279" s="222"/>
      <c r="B279" s="233"/>
      <c r="C279" s="199"/>
      <c r="D279" s="20">
        <f t="shared" ref="D279:I279" si="92">+D278/SUM($D278:$I278)*100</f>
        <v>15.508559919436053</v>
      </c>
      <c r="E279" s="20">
        <f t="shared" si="92"/>
        <v>26.33434038267875</v>
      </c>
      <c r="F279" s="20">
        <f t="shared" si="92"/>
        <v>36.505538771399799</v>
      </c>
      <c r="G279" s="29">
        <f t="shared" si="92"/>
        <v>9.3655589123867067</v>
      </c>
      <c r="H279" s="20">
        <f t="shared" si="92"/>
        <v>7.9556898288016109</v>
      </c>
      <c r="I279" s="30">
        <f t="shared" si="92"/>
        <v>4.3303121852970801</v>
      </c>
      <c r="J279" s="56">
        <f t="shared" si="87"/>
        <v>41.842900302114799</v>
      </c>
      <c r="K279" s="57">
        <f t="shared" si="88"/>
        <v>36.505538771399799</v>
      </c>
      <c r="L279" s="57">
        <f t="shared" si="89"/>
        <v>17.321248741188317</v>
      </c>
      <c r="M279" s="18"/>
    </row>
    <row r="280" spans="1:13" s="3" customFormat="1" ht="21" customHeight="1" x14ac:dyDescent="0.15">
      <c r="A280" s="76"/>
      <c r="B280" s="181"/>
      <c r="C280" s="32"/>
      <c r="D280" s="82"/>
      <c r="E280" s="82"/>
      <c r="F280" s="82"/>
      <c r="G280" s="82"/>
      <c r="H280" s="82"/>
      <c r="I280" s="82"/>
      <c r="J280" s="54"/>
      <c r="K280" s="82"/>
      <c r="L280" s="82"/>
      <c r="M280" s="18"/>
    </row>
    <row r="281" spans="1:13" s="1" customFormat="1" ht="24" customHeight="1" x14ac:dyDescent="0.15">
      <c r="A281" s="224" t="s">
        <v>135</v>
      </c>
      <c r="B281" s="224"/>
      <c r="C281" s="92"/>
      <c r="D281" s="92"/>
      <c r="E281" s="92"/>
      <c r="F281" s="92"/>
      <c r="G281" s="93"/>
      <c r="H281" s="93"/>
      <c r="I281" s="93"/>
      <c r="J281" s="93"/>
      <c r="K281" s="93"/>
      <c r="L281" s="93"/>
      <c r="M281" s="16"/>
    </row>
    <row r="282" spans="1:13" s="3" customFormat="1" ht="15" customHeight="1" x14ac:dyDescent="0.15">
      <c r="A282" s="216" t="s">
        <v>56</v>
      </c>
      <c r="B282" s="217"/>
      <c r="C282" s="198" t="s">
        <v>57</v>
      </c>
      <c r="D282" s="151">
        <v>1</v>
      </c>
      <c r="E282" s="151">
        <v>2</v>
      </c>
      <c r="F282" s="151">
        <v>3</v>
      </c>
      <c r="G282" s="151">
        <v>4</v>
      </c>
      <c r="H282" s="151">
        <v>5</v>
      </c>
      <c r="I282" s="226" t="s">
        <v>9</v>
      </c>
      <c r="J282" s="74" t="s">
        <v>2</v>
      </c>
      <c r="K282" s="151">
        <v>3</v>
      </c>
      <c r="L282" s="151" t="s">
        <v>3</v>
      </c>
      <c r="M282" s="18"/>
    </row>
    <row r="283" spans="1:13" s="3" customFormat="1" ht="32.1" customHeight="1" x14ac:dyDescent="0.15">
      <c r="A283" s="218"/>
      <c r="B283" s="219"/>
      <c r="C283" s="220"/>
      <c r="D283" s="145" t="s">
        <v>16</v>
      </c>
      <c r="E283" s="145" t="s">
        <v>110</v>
      </c>
      <c r="F283" s="145" t="s">
        <v>11</v>
      </c>
      <c r="G283" s="145" t="s">
        <v>105</v>
      </c>
      <c r="H283" s="145" t="s">
        <v>17</v>
      </c>
      <c r="I283" s="227"/>
      <c r="J283" s="152" t="s">
        <v>16</v>
      </c>
      <c r="K283" s="145" t="s">
        <v>11</v>
      </c>
      <c r="L283" s="145" t="s">
        <v>17</v>
      </c>
      <c r="M283" s="18"/>
    </row>
    <row r="284" spans="1:13" s="7" customFormat="1" ht="15" customHeight="1" x14ac:dyDescent="0.15">
      <c r="A284" s="222" t="s">
        <v>205</v>
      </c>
      <c r="B284" s="223" t="s">
        <v>370</v>
      </c>
      <c r="C284" s="198" t="s">
        <v>275</v>
      </c>
      <c r="D284" s="19">
        <v>168</v>
      </c>
      <c r="E284" s="19">
        <v>652</v>
      </c>
      <c r="F284" s="19">
        <v>789</v>
      </c>
      <c r="G284" s="25">
        <v>213</v>
      </c>
      <c r="H284" s="19">
        <v>78</v>
      </c>
      <c r="I284" s="26">
        <v>65</v>
      </c>
      <c r="J284" s="27">
        <f t="shared" ref="J284:J289" si="93">+D284+E284</f>
        <v>820</v>
      </c>
      <c r="K284" s="19">
        <f t="shared" ref="K284:K289" si="94">+F284</f>
        <v>789</v>
      </c>
      <c r="L284" s="19">
        <f t="shared" ref="L284:L289" si="95">+G284+H284</f>
        <v>291</v>
      </c>
      <c r="M284" s="28"/>
    </row>
    <row r="285" spans="1:13" s="3" customFormat="1" ht="15" customHeight="1" x14ac:dyDescent="0.15">
      <c r="A285" s="222"/>
      <c r="B285" s="223"/>
      <c r="C285" s="199"/>
      <c r="D285" s="20">
        <f>+D284/SUM($D284:$I284)*100</f>
        <v>8.5496183206106871</v>
      </c>
      <c r="E285" s="20">
        <f t="shared" ref="E285:H285" si="96">+E284/SUM($D284:$I284)*100</f>
        <v>33.180661577608141</v>
      </c>
      <c r="F285" s="20">
        <f t="shared" si="96"/>
        <v>40.152671755725187</v>
      </c>
      <c r="G285" s="29">
        <f t="shared" si="96"/>
        <v>10.839694656488549</v>
      </c>
      <c r="H285" s="20">
        <f t="shared" si="96"/>
        <v>3.9694656488549618</v>
      </c>
      <c r="I285" s="30">
        <f>+I284/SUM($D284:$I284)*100</f>
        <v>3.3078880407124678</v>
      </c>
      <c r="J285" s="56">
        <f t="shared" si="93"/>
        <v>41.730279898218825</v>
      </c>
      <c r="K285" s="57">
        <f t="shared" si="94"/>
        <v>40.152671755725187</v>
      </c>
      <c r="L285" s="57">
        <f t="shared" si="95"/>
        <v>14.809160305343511</v>
      </c>
      <c r="M285" s="18"/>
    </row>
    <row r="286" spans="1:13" s="7" customFormat="1" ht="15" customHeight="1" x14ac:dyDescent="0.15">
      <c r="A286" s="222"/>
      <c r="B286" s="223"/>
      <c r="C286" s="229" t="s">
        <v>217</v>
      </c>
      <c r="D286" s="19">
        <v>164</v>
      </c>
      <c r="E286" s="19">
        <v>676</v>
      </c>
      <c r="F286" s="19">
        <v>802</v>
      </c>
      <c r="G286" s="25">
        <v>196</v>
      </c>
      <c r="H286" s="19">
        <v>71</v>
      </c>
      <c r="I286" s="26">
        <v>148</v>
      </c>
      <c r="J286" s="27">
        <f t="shared" si="93"/>
        <v>840</v>
      </c>
      <c r="K286" s="19">
        <f t="shared" si="94"/>
        <v>802</v>
      </c>
      <c r="L286" s="19">
        <f t="shared" si="95"/>
        <v>267</v>
      </c>
      <c r="M286" s="28"/>
    </row>
    <row r="287" spans="1:13" s="3" customFormat="1" ht="15" customHeight="1" x14ac:dyDescent="0.15">
      <c r="A287" s="222"/>
      <c r="B287" s="223"/>
      <c r="C287" s="230"/>
      <c r="D287" s="20">
        <f>+D286/SUM($D286:$I286)*100</f>
        <v>7.9727758872143895</v>
      </c>
      <c r="E287" s="20">
        <f t="shared" ref="E287:I287" si="97">+E286/SUM($D286:$I286)*100</f>
        <v>32.863393291200779</v>
      </c>
      <c r="F287" s="20">
        <f t="shared" si="97"/>
        <v>38.988818667963052</v>
      </c>
      <c r="G287" s="29">
        <f t="shared" si="97"/>
        <v>9.5284394749635393</v>
      </c>
      <c r="H287" s="20">
        <f t="shared" si="97"/>
        <v>3.4516285853184248</v>
      </c>
      <c r="I287" s="30">
        <f t="shared" si="97"/>
        <v>7.1949440933398154</v>
      </c>
      <c r="J287" s="56">
        <f t="shared" si="93"/>
        <v>40.836169178415169</v>
      </c>
      <c r="K287" s="57">
        <f t="shared" si="94"/>
        <v>38.988818667963052</v>
      </c>
      <c r="L287" s="57">
        <f t="shared" si="95"/>
        <v>12.980068060281964</v>
      </c>
      <c r="M287" s="18"/>
    </row>
    <row r="288" spans="1:13" s="7" customFormat="1" ht="15" customHeight="1" x14ac:dyDescent="0.15">
      <c r="A288" s="222"/>
      <c r="B288" s="223"/>
      <c r="C288" s="198" t="s">
        <v>285</v>
      </c>
      <c r="D288" s="19">
        <v>146</v>
      </c>
      <c r="E288" s="19">
        <v>706</v>
      </c>
      <c r="F288" s="19">
        <v>775</v>
      </c>
      <c r="G288" s="25">
        <v>207</v>
      </c>
      <c r="H288" s="19">
        <v>65</v>
      </c>
      <c r="I288" s="26">
        <v>87</v>
      </c>
      <c r="J288" s="27">
        <f>+D288+E288</f>
        <v>852</v>
      </c>
      <c r="K288" s="19">
        <f t="shared" si="94"/>
        <v>775</v>
      </c>
      <c r="L288" s="19">
        <f t="shared" si="95"/>
        <v>272</v>
      </c>
      <c r="M288" s="28"/>
    </row>
    <row r="289" spans="1:13" s="3" customFormat="1" ht="15" customHeight="1" x14ac:dyDescent="0.15">
      <c r="A289" s="222"/>
      <c r="B289" s="223"/>
      <c r="C289" s="199"/>
      <c r="D289" s="20">
        <f t="shared" ref="D289:I289" si="98">+D288/SUM($D288:$I288)*100</f>
        <v>7.3514602215508553</v>
      </c>
      <c r="E289" s="20">
        <f t="shared" si="98"/>
        <v>35.548841893252771</v>
      </c>
      <c r="F289" s="20">
        <f t="shared" si="98"/>
        <v>39.023162134944613</v>
      </c>
      <c r="G289" s="29">
        <f t="shared" si="98"/>
        <v>10.42296072507553</v>
      </c>
      <c r="H289" s="20">
        <f t="shared" si="98"/>
        <v>3.272910372608258</v>
      </c>
      <c r="I289" s="30">
        <f t="shared" si="98"/>
        <v>4.380664652567976</v>
      </c>
      <c r="J289" s="56">
        <f t="shared" si="93"/>
        <v>42.900302114803623</v>
      </c>
      <c r="K289" s="57">
        <f t="shared" si="94"/>
        <v>39.023162134944613</v>
      </c>
      <c r="L289" s="57">
        <f t="shared" si="95"/>
        <v>13.695871097683789</v>
      </c>
      <c r="M289" s="18"/>
    </row>
    <row r="290" spans="1:13" s="3" customFormat="1" ht="21" customHeight="1" x14ac:dyDescent="0.15">
      <c r="A290" s="59"/>
      <c r="B290" s="181"/>
      <c r="C290" s="32"/>
      <c r="D290" s="39"/>
      <c r="E290" s="39"/>
      <c r="F290" s="39"/>
      <c r="G290" s="17"/>
      <c r="H290" s="17"/>
      <c r="I290" s="17"/>
      <c r="J290" s="17"/>
      <c r="K290" s="17"/>
      <c r="L290" s="17"/>
      <c r="M290" s="18"/>
    </row>
    <row r="291" spans="1:13" s="1" customFormat="1" ht="24" customHeight="1" x14ac:dyDescent="0.15">
      <c r="A291" s="224" t="s">
        <v>122</v>
      </c>
      <c r="B291" s="224"/>
      <c r="C291" s="224"/>
      <c r="D291" s="224"/>
      <c r="E291" s="224"/>
      <c r="F291" s="224"/>
      <c r="G291" s="224"/>
      <c r="H291" s="224"/>
      <c r="I291" s="224"/>
      <c r="J291" s="224"/>
      <c r="K291" s="224"/>
      <c r="L291" s="224"/>
      <c r="M291" s="16"/>
    </row>
    <row r="292" spans="1:13" s="3" customFormat="1" ht="15" customHeight="1" x14ac:dyDescent="0.15">
      <c r="A292" s="216" t="s">
        <v>56</v>
      </c>
      <c r="B292" s="217"/>
      <c r="C292" s="198" t="s">
        <v>57</v>
      </c>
      <c r="D292" s="151">
        <v>1</v>
      </c>
      <c r="E292" s="151">
        <v>2</v>
      </c>
      <c r="F292" s="151">
        <v>3</v>
      </c>
      <c r="G292" s="151">
        <v>4</v>
      </c>
      <c r="H292" s="151">
        <v>5</v>
      </c>
      <c r="I292" s="226" t="s">
        <v>9</v>
      </c>
      <c r="J292" s="74" t="s">
        <v>2</v>
      </c>
      <c r="K292" s="151">
        <v>3</v>
      </c>
      <c r="L292" s="151" t="s">
        <v>3</v>
      </c>
      <c r="M292" s="18"/>
    </row>
    <row r="293" spans="1:13" s="3" customFormat="1" ht="32.1" customHeight="1" x14ac:dyDescent="0.15">
      <c r="A293" s="218"/>
      <c r="B293" s="219"/>
      <c r="C293" s="220"/>
      <c r="D293" s="145" t="s">
        <v>16</v>
      </c>
      <c r="E293" s="145" t="s">
        <v>110</v>
      </c>
      <c r="F293" s="145" t="s">
        <v>11</v>
      </c>
      <c r="G293" s="145" t="s">
        <v>105</v>
      </c>
      <c r="H293" s="145" t="s">
        <v>17</v>
      </c>
      <c r="I293" s="227"/>
      <c r="J293" s="152" t="s">
        <v>16</v>
      </c>
      <c r="K293" s="145" t="s">
        <v>11</v>
      </c>
      <c r="L293" s="145" t="s">
        <v>17</v>
      </c>
      <c r="M293" s="18"/>
    </row>
    <row r="294" spans="1:13" s="7" customFormat="1" ht="15" customHeight="1" x14ac:dyDescent="0.15">
      <c r="A294" s="221" t="s">
        <v>229</v>
      </c>
      <c r="B294" s="231" t="s">
        <v>157</v>
      </c>
      <c r="C294" s="198" t="s">
        <v>275</v>
      </c>
      <c r="D294" s="19">
        <v>103</v>
      </c>
      <c r="E294" s="19">
        <v>496</v>
      </c>
      <c r="F294" s="19">
        <v>1012</v>
      </c>
      <c r="G294" s="25">
        <v>199</v>
      </c>
      <c r="H294" s="19">
        <v>86</v>
      </c>
      <c r="I294" s="26">
        <v>69</v>
      </c>
      <c r="J294" s="27">
        <f t="shared" ref="J294:J305" si="99">+D294+E294</f>
        <v>599</v>
      </c>
      <c r="K294" s="19">
        <f t="shared" ref="K294:K305" si="100">+F294</f>
        <v>1012</v>
      </c>
      <c r="L294" s="19">
        <f t="shared" ref="L294:L305" si="101">+G294+H294</f>
        <v>285</v>
      </c>
      <c r="M294" s="28"/>
    </row>
    <row r="295" spans="1:13" s="3" customFormat="1" ht="15" customHeight="1" x14ac:dyDescent="0.15">
      <c r="A295" s="222"/>
      <c r="B295" s="232"/>
      <c r="C295" s="199"/>
      <c r="D295" s="20">
        <f>+D294/SUM($D294:$I294)*100</f>
        <v>5.2417302798982188</v>
      </c>
      <c r="E295" s="20">
        <f>+E294/SUM($D294:$I294)*100</f>
        <v>25.241730279898217</v>
      </c>
      <c r="F295" s="20">
        <f t="shared" ref="F295:H295" si="102">+F294/SUM($D294:$I294)*100</f>
        <v>51.501272264631048</v>
      </c>
      <c r="G295" s="29">
        <f t="shared" si="102"/>
        <v>10.127226463104327</v>
      </c>
      <c r="H295" s="20">
        <f t="shared" si="102"/>
        <v>4.3765903307888046</v>
      </c>
      <c r="I295" s="30">
        <f>+I294/SUM($D294:$I294)*100</f>
        <v>3.5114503816793894</v>
      </c>
      <c r="J295" s="56">
        <f t="shared" si="99"/>
        <v>30.483460559796434</v>
      </c>
      <c r="K295" s="57">
        <f t="shared" si="100"/>
        <v>51.501272264631048</v>
      </c>
      <c r="L295" s="57">
        <f t="shared" si="101"/>
        <v>14.503816793893131</v>
      </c>
      <c r="M295" s="18"/>
    </row>
    <row r="296" spans="1:13" s="7" customFormat="1" ht="15" customHeight="1" x14ac:dyDescent="0.15">
      <c r="A296" s="222"/>
      <c r="B296" s="232"/>
      <c r="C296" s="229" t="s">
        <v>217</v>
      </c>
      <c r="D296" s="19">
        <v>105</v>
      </c>
      <c r="E296" s="19">
        <v>450</v>
      </c>
      <c r="F296" s="19">
        <v>1162</v>
      </c>
      <c r="G296" s="25">
        <v>182</v>
      </c>
      <c r="H296" s="19">
        <v>64</v>
      </c>
      <c r="I296" s="26">
        <v>94</v>
      </c>
      <c r="J296" s="27">
        <f t="shared" si="99"/>
        <v>555</v>
      </c>
      <c r="K296" s="19">
        <f t="shared" si="100"/>
        <v>1162</v>
      </c>
      <c r="L296" s="19">
        <f t="shared" si="101"/>
        <v>246</v>
      </c>
      <c r="M296" s="28"/>
    </row>
    <row r="297" spans="1:13" s="3" customFormat="1" ht="15" customHeight="1" x14ac:dyDescent="0.15">
      <c r="A297" s="222"/>
      <c r="B297" s="232"/>
      <c r="C297" s="230"/>
      <c r="D297" s="20">
        <f>+D296/SUM($D296:$I296)*100</f>
        <v>5.1045211473018961</v>
      </c>
      <c r="E297" s="20">
        <f>+E296/SUM($D296:$I296)*100</f>
        <v>21.87651920272241</v>
      </c>
      <c r="F297" s="20">
        <f t="shared" ref="F297:H297" si="103">+F296/SUM($D296:$I296)*100</f>
        <v>56.490034030140976</v>
      </c>
      <c r="G297" s="29">
        <f t="shared" si="103"/>
        <v>8.8478366553232863</v>
      </c>
      <c r="H297" s="20">
        <f t="shared" si="103"/>
        <v>3.1113271754982983</v>
      </c>
      <c r="I297" s="30">
        <f>+I296/SUM($D296:$I296)*100</f>
        <v>4.5697617890131257</v>
      </c>
      <c r="J297" s="56">
        <f t="shared" si="99"/>
        <v>26.981040350024305</v>
      </c>
      <c r="K297" s="57">
        <f t="shared" si="100"/>
        <v>56.490034030140976</v>
      </c>
      <c r="L297" s="57">
        <f t="shared" si="101"/>
        <v>11.959163830821584</v>
      </c>
      <c r="M297" s="18"/>
    </row>
    <row r="298" spans="1:13" s="7" customFormat="1" ht="15" customHeight="1" x14ac:dyDescent="0.15">
      <c r="A298" s="222"/>
      <c r="B298" s="232"/>
      <c r="C298" s="198" t="s">
        <v>285</v>
      </c>
      <c r="D298" s="19">
        <v>103</v>
      </c>
      <c r="E298" s="19">
        <v>514</v>
      </c>
      <c r="F298" s="19">
        <v>1061</v>
      </c>
      <c r="G298" s="25">
        <v>168</v>
      </c>
      <c r="H298" s="19">
        <v>47</v>
      </c>
      <c r="I298" s="26">
        <v>93</v>
      </c>
      <c r="J298" s="27">
        <f t="shared" si="99"/>
        <v>617</v>
      </c>
      <c r="K298" s="19">
        <f t="shared" si="100"/>
        <v>1061</v>
      </c>
      <c r="L298" s="19">
        <f t="shared" si="101"/>
        <v>215</v>
      </c>
      <c r="M298" s="28"/>
    </row>
    <row r="299" spans="1:13" s="3" customFormat="1" ht="15" customHeight="1" x14ac:dyDescent="0.15">
      <c r="A299" s="222"/>
      <c r="B299" s="233"/>
      <c r="C299" s="199"/>
      <c r="D299" s="20">
        <f t="shared" ref="D299:I299" si="104">+D298/SUM($D298:$I298)*100</f>
        <v>5.1863041289023162</v>
      </c>
      <c r="E299" s="20">
        <f t="shared" si="104"/>
        <v>25.881168177240681</v>
      </c>
      <c r="F299" s="20">
        <f t="shared" si="104"/>
        <v>53.423967774420944</v>
      </c>
      <c r="G299" s="29">
        <f t="shared" si="104"/>
        <v>8.4592145015105746</v>
      </c>
      <c r="H299" s="20">
        <f t="shared" si="104"/>
        <v>2.3665659617321246</v>
      </c>
      <c r="I299" s="30">
        <f t="shared" si="104"/>
        <v>4.6827794561933533</v>
      </c>
      <c r="J299" s="56">
        <f t="shared" si="99"/>
        <v>31.067472306142996</v>
      </c>
      <c r="K299" s="57">
        <f t="shared" si="100"/>
        <v>53.423967774420944</v>
      </c>
      <c r="L299" s="57">
        <f t="shared" si="101"/>
        <v>10.825780463242699</v>
      </c>
      <c r="M299" s="18"/>
    </row>
    <row r="300" spans="1:13" s="7" customFormat="1" ht="15" customHeight="1" x14ac:dyDescent="0.15">
      <c r="A300" s="221" t="s">
        <v>206</v>
      </c>
      <c r="B300" s="231" t="s">
        <v>158</v>
      </c>
      <c r="C300" s="198" t="s">
        <v>275</v>
      </c>
      <c r="D300" s="19">
        <v>106</v>
      </c>
      <c r="E300" s="19">
        <v>499</v>
      </c>
      <c r="F300" s="19">
        <v>975</v>
      </c>
      <c r="G300" s="25">
        <v>181</v>
      </c>
      <c r="H300" s="19">
        <v>86</v>
      </c>
      <c r="I300" s="26">
        <v>118</v>
      </c>
      <c r="J300" s="27">
        <f t="shared" si="99"/>
        <v>605</v>
      </c>
      <c r="K300" s="19">
        <f t="shared" si="100"/>
        <v>975</v>
      </c>
      <c r="L300" s="19">
        <f t="shared" si="101"/>
        <v>267</v>
      </c>
      <c r="M300" s="28"/>
    </row>
    <row r="301" spans="1:13" s="3" customFormat="1" ht="15" customHeight="1" x14ac:dyDescent="0.15">
      <c r="A301" s="222"/>
      <c r="B301" s="232"/>
      <c r="C301" s="199"/>
      <c r="D301" s="20">
        <f>+D300/SUM($D300:$I300)*100</f>
        <v>5.3944020356234104</v>
      </c>
      <c r="E301" s="20">
        <f t="shared" ref="E301:H301" si="105">+E300/SUM($D300:$I300)*100</f>
        <v>25.394402035623408</v>
      </c>
      <c r="F301" s="20">
        <f t="shared" si="105"/>
        <v>49.618320610687022</v>
      </c>
      <c r="G301" s="29">
        <f t="shared" si="105"/>
        <v>9.2111959287531811</v>
      </c>
      <c r="H301" s="20">
        <f t="shared" si="105"/>
        <v>4.3765903307888046</v>
      </c>
      <c r="I301" s="30">
        <f>+I300/SUM($D300:$I300)*100</f>
        <v>6.005089058524173</v>
      </c>
      <c r="J301" s="56">
        <f t="shared" si="99"/>
        <v>30.788804071246819</v>
      </c>
      <c r="K301" s="57">
        <f t="shared" si="100"/>
        <v>49.618320610687022</v>
      </c>
      <c r="L301" s="57">
        <f t="shared" si="101"/>
        <v>13.587786259541986</v>
      </c>
      <c r="M301" s="18"/>
    </row>
    <row r="302" spans="1:13" s="7" customFormat="1" ht="15" customHeight="1" x14ac:dyDescent="0.15">
      <c r="A302" s="222"/>
      <c r="B302" s="232"/>
      <c r="C302" s="198" t="s">
        <v>218</v>
      </c>
      <c r="D302" s="19">
        <v>103</v>
      </c>
      <c r="E302" s="19">
        <v>496</v>
      </c>
      <c r="F302" s="19">
        <v>1068</v>
      </c>
      <c r="G302" s="25">
        <v>181</v>
      </c>
      <c r="H302" s="19">
        <v>63</v>
      </c>
      <c r="I302" s="26">
        <v>146</v>
      </c>
      <c r="J302" s="27">
        <f t="shared" si="99"/>
        <v>599</v>
      </c>
      <c r="K302" s="19">
        <f t="shared" si="100"/>
        <v>1068</v>
      </c>
      <c r="L302" s="19">
        <f t="shared" si="101"/>
        <v>244</v>
      </c>
      <c r="M302" s="28"/>
    </row>
    <row r="303" spans="1:13" s="3" customFormat="1" ht="15" customHeight="1" x14ac:dyDescent="0.15">
      <c r="A303" s="222"/>
      <c r="B303" s="232"/>
      <c r="C303" s="199"/>
      <c r="D303" s="20">
        <f>+D302/SUM($D302:$I302)*100</f>
        <v>5.0072921730675741</v>
      </c>
      <c r="E303" s="20">
        <f t="shared" ref="E303:H303" si="106">+E302/SUM($D302:$I302)*100</f>
        <v>24.112785610111814</v>
      </c>
      <c r="F303" s="20">
        <f t="shared" si="106"/>
        <v>51.920272241127854</v>
      </c>
      <c r="G303" s="29">
        <f t="shared" si="106"/>
        <v>8.7992221682061249</v>
      </c>
      <c r="H303" s="20">
        <f t="shared" si="106"/>
        <v>3.0627126883811377</v>
      </c>
      <c r="I303" s="30">
        <f>+I302/SUM($D302:$I302)*100</f>
        <v>7.0977151191054935</v>
      </c>
      <c r="J303" s="56">
        <f t="shared" si="99"/>
        <v>29.12007778317939</v>
      </c>
      <c r="K303" s="57">
        <f t="shared" si="100"/>
        <v>51.920272241127854</v>
      </c>
      <c r="L303" s="57">
        <f t="shared" si="101"/>
        <v>11.861934856587263</v>
      </c>
      <c r="M303" s="18"/>
    </row>
    <row r="304" spans="1:13" s="7" customFormat="1" ht="15" customHeight="1" x14ac:dyDescent="0.15">
      <c r="A304" s="222"/>
      <c r="B304" s="232"/>
      <c r="C304" s="198" t="s">
        <v>286</v>
      </c>
      <c r="D304" s="19">
        <v>115</v>
      </c>
      <c r="E304" s="19">
        <v>574</v>
      </c>
      <c r="F304" s="19">
        <v>959</v>
      </c>
      <c r="G304" s="25">
        <v>162</v>
      </c>
      <c r="H304" s="19">
        <v>56</v>
      </c>
      <c r="I304" s="26">
        <v>120</v>
      </c>
      <c r="J304" s="27">
        <f t="shared" si="99"/>
        <v>689</v>
      </c>
      <c r="K304" s="19">
        <f t="shared" si="100"/>
        <v>959</v>
      </c>
      <c r="L304" s="19">
        <f t="shared" si="101"/>
        <v>218</v>
      </c>
      <c r="M304" s="28"/>
    </row>
    <row r="305" spans="1:13" s="3" customFormat="1" ht="15" customHeight="1" x14ac:dyDescent="0.15">
      <c r="A305" s="222"/>
      <c r="B305" s="233"/>
      <c r="C305" s="199"/>
      <c r="D305" s="20">
        <f t="shared" ref="D305:I305" si="107">+D304/SUM($D304:$I304)*100</f>
        <v>5.7905337361530718</v>
      </c>
      <c r="E305" s="20">
        <f t="shared" si="107"/>
        <v>28.902316213494462</v>
      </c>
      <c r="F305" s="20">
        <f t="shared" si="107"/>
        <v>48.288016112789528</v>
      </c>
      <c r="G305" s="29">
        <f t="shared" si="107"/>
        <v>8.1570996978851973</v>
      </c>
      <c r="H305" s="20">
        <f t="shared" si="107"/>
        <v>2.8197381671701915</v>
      </c>
      <c r="I305" s="30">
        <f t="shared" si="107"/>
        <v>6.0422960725075532</v>
      </c>
      <c r="J305" s="56">
        <f t="shared" si="99"/>
        <v>34.692849949647531</v>
      </c>
      <c r="K305" s="57">
        <f t="shared" si="100"/>
        <v>48.288016112789528</v>
      </c>
      <c r="L305" s="57">
        <f t="shared" si="101"/>
        <v>10.976837865055389</v>
      </c>
      <c r="M305" s="18"/>
    </row>
    <row r="306" spans="1:13" s="3" customFormat="1" ht="21" customHeight="1" x14ac:dyDescent="0.15">
      <c r="A306" s="59"/>
      <c r="B306" s="181"/>
      <c r="C306" s="32"/>
      <c r="D306" s="39"/>
      <c r="E306" s="39"/>
      <c r="F306" s="39"/>
      <c r="G306" s="17"/>
      <c r="H306" s="17"/>
      <c r="I306" s="17"/>
      <c r="J306" s="17"/>
      <c r="K306" s="17"/>
      <c r="L306" s="17"/>
      <c r="M306" s="18"/>
    </row>
    <row r="307" spans="1:13" s="1" customFormat="1" ht="24" customHeight="1" x14ac:dyDescent="0.15">
      <c r="A307" s="224" t="s">
        <v>136</v>
      </c>
      <c r="B307" s="224"/>
      <c r="C307" s="224"/>
      <c r="D307" s="224"/>
      <c r="E307" s="224"/>
      <c r="F307" s="224"/>
      <c r="G307" s="224"/>
      <c r="H307" s="224"/>
      <c r="I307" s="224"/>
      <c r="J307" s="224"/>
      <c r="K307" s="224"/>
      <c r="L307" s="224"/>
      <c r="M307" s="16"/>
    </row>
    <row r="308" spans="1:13" s="3" customFormat="1" ht="15" customHeight="1" x14ac:dyDescent="0.15">
      <c r="A308" s="216" t="s">
        <v>56</v>
      </c>
      <c r="B308" s="217"/>
      <c r="C308" s="198" t="s">
        <v>57</v>
      </c>
      <c r="D308" s="151">
        <v>1</v>
      </c>
      <c r="E308" s="151">
        <v>2</v>
      </c>
      <c r="F308" s="151">
        <v>3</v>
      </c>
      <c r="G308" s="151">
        <v>4</v>
      </c>
      <c r="H308" s="151">
        <v>5</v>
      </c>
      <c r="I308" s="226" t="s">
        <v>9</v>
      </c>
      <c r="J308" s="74" t="s">
        <v>2</v>
      </c>
      <c r="K308" s="151">
        <v>3</v>
      </c>
      <c r="L308" s="151" t="s">
        <v>3</v>
      </c>
      <c r="M308" s="18"/>
    </row>
    <row r="309" spans="1:13" s="3" customFormat="1" ht="32.1" customHeight="1" x14ac:dyDescent="0.15">
      <c r="A309" s="218"/>
      <c r="B309" s="219"/>
      <c r="C309" s="220"/>
      <c r="D309" s="145" t="s">
        <v>16</v>
      </c>
      <c r="E309" s="145" t="s">
        <v>110</v>
      </c>
      <c r="F309" s="145" t="s">
        <v>11</v>
      </c>
      <c r="G309" s="145" t="s">
        <v>105</v>
      </c>
      <c r="H309" s="145" t="s">
        <v>17</v>
      </c>
      <c r="I309" s="227"/>
      <c r="J309" s="152" t="s">
        <v>16</v>
      </c>
      <c r="K309" s="145" t="s">
        <v>11</v>
      </c>
      <c r="L309" s="145" t="s">
        <v>17</v>
      </c>
      <c r="M309" s="18"/>
    </row>
    <row r="310" spans="1:13" s="7" customFormat="1" ht="15" customHeight="1" x14ac:dyDescent="0.15">
      <c r="A310" s="222" t="s">
        <v>207</v>
      </c>
      <c r="B310" s="223" t="s">
        <v>255</v>
      </c>
      <c r="C310" s="198" t="s">
        <v>275</v>
      </c>
      <c r="D310" s="19">
        <v>77</v>
      </c>
      <c r="E310" s="19">
        <v>341</v>
      </c>
      <c r="F310" s="19">
        <v>539</v>
      </c>
      <c r="G310" s="25">
        <v>566</v>
      </c>
      <c r="H310" s="19">
        <v>391</v>
      </c>
      <c r="I310" s="26">
        <v>51</v>
      </c>
      <c r="J310" s="27">
        <f>+D310+E310</f>
        <v>418</v>
      </c>
      <c r="K310" s="19">
        <f t="shared" ref="K310:K320" si="108">+F310</f>
        <v>539</v>
      </c>
      <c r="L310" s="19">
        <f t="shared" ref="L310:L320" si="109">+G310+H310</f>
        <v>957</v>
      </c>
      <c r="M310" s="28"/>
    </row>
    <row r="311" spans="1:13" s="3" customFormat="1" ht="15" customHeight="1" x14ac:dyDescent="0.15">
      <c r="A311" s="222"/>
      <c r="B311" s="223"/>
      <c r="C311" s="199"/>
      <c r="D311" s="20">
        <f t="shared" ref="D311:I311" si="110">+D310/SUM($D310:$I310)*100</f>
        <v>3.9185750636132317</v>
      </c>
      <c r="E311" s="20">
        <f t="shared" si="110"/>
        <v>17.353689567430024</v>
      </c>
      <c r="F311" s="20">
        <f t="shared" si="110"/>
        <v>27.430025445292621</v>
      </c>
      <c r="G311" s="29">
        <f t="shared" si="110"/>
        <v>28.804071246819341</v>
      </c>
      <c r="H311" s="20">
        <f t="shared" si="110"/>
        <v>19.898218829516541</v>
      </c>
      <c r="I311" s="30">
        <f t="shared" si="110"/>
        <v>2.5954198473282442</v>
      </c>
      <c r="J311" s="56">
        <f t="shared" ref="J311" si="111">+D311+E311</f>
        <v>21.272264631043257</v>
      </c>
      <c r="K311" s="57">
        <f t="shared" si="108"/>
        <v>27.430025445292621</v>
      </c>
      <c r="L311" s="57">
        <f t="shared" si="109"/>
        <v>48.702290076335885</v>
      </c>
      <c r="M311" s="18"/>
    </row>
    <row r="312" spans="1:13" s="4" customFormat="1" ht="21" customHeight="1" x14ac:dyDescent="0.15">
      <c r="A312" s="120"/>
      <c r="B312" s="187"/>
      <c r="C312" s="77"/>
      <c r="D312" s="95"/>
      <c r="E312" s="95"/>
      <c r="F312" s="95"/>
      <c r="G312" s="95"/>
      <c r="H312" s="95"/>
      <c r="I312" s="95"/>
      <c r="J312" s="96"/>
      <c r="K312" s="96"/>
      <c r="L312" s="60"/>
      <c r="M312" s="60"/>
    </row>
    <row r="313" spans="1:13" s="4" customFormat="1" ht="15" customHeight="1" x14ac:dyDescent="0.15">
      <c r="A313" s="216" t="s">
        <v>56</v>
      </c>
      <c r="B313" s="217"/>
      <c r="C313" s="198" t="s">
        <v>57</v>
      </c>
      <c r="D313" s="151">
        <v>1</v>
      </c>
      <c r="E313" s="151">
        <v>2</v>
      </c>
      <c r="F313" s="151">
        <v>3</v>
      </c>
      <c r="G313" s="151">
        <v>4</v>
      </c>
      <c r="H313" s="151">
        <v>5</v>
      </c>
      <c r="I313" s="226" t="s">
        <v>9</v>
      </c>
      <c r="J313" s="24" t="s">
        <v>2</v>
      </c>
      <c r="K313" s="151">
        <v>3</v>
      </c>
      <c r="L313" s="151" t="s">
        <v>3</v>
      </c>
      <c r="M313" s="60"/>
    </row>
    <row r="314" spans="1:13" s="4" customFormat="1" ht="32.1" customHeight="1" x14ac:dyDescent="0.15">
      <c r="A314" s="218"/>
      <c r="B314" s="219"/>
      <c r="C314" s="199"/>
      <c r="D314" s="142" t="s">
        <v>6</v>
      </c>
      <c r="E314" s="142" t="s">
        <v>4</v>
      </c>
      <c r="F314" s="142" t="s">
        <v>11</v>
      </c>
      <c r="G314" s="142" t="s">
        <v>5</v>
      </c>
      <c r="H314" s="142" t="s">
        <v>100</v>
      </c>
      <c r="I314" s="227"/>
      <c r="J314" s="153" t="s">
        <v>10</v>
      </c>
      <c r="K314" s="142" t="s">
        <v>11</v>
      </c>
      <c r="L314" s="142" t="s">
        <v>8</v>
      </c>
      <c r="M314" s="60"/>
    </row>
    <row r="315" spans="1:13" s="7" customFormat="1" ht="15" customHeight="1" x14ac:dyDescent="0.15">
      <c r="A315" s="221" t="s">
        <v>208</v>
      </c>
      <c r="B315" s="223" t="s">
        <v>352</v>
      </c>
      <c r="C315" s="198" t="s">
        <v>275</v>
      </c>
      <c r="D315" s="19">
        <v>81</v>
      </c>
      <c r="E315" s="19">
        <v>342</v>
      </c>
      <c r="F315" s="19">
        <v>362</v>
      </c>
      <c r="G315" s="25">
        <v>527</v>
      </c>
      <c r="H315" s="19">
        <v>591</v>
      </c>
      <c r="I315" s="26">
        <v>62</v>
      </c>
      <c r="J315" s="27">
        <f>+D315+E315</f>
        <v>423</v>
      </c>
      <c r="K315" s="19">
        <f t="shared" si="108"/>
        <v>362</v>
      </c>
      <c r="L315" s="19">
        <f t="shared" si="109"/>
        <v>1118</v>
      </c>
      <c r="M315" s="28"/>
    </row>
    <row r="316" spans="1:13" s="3" customFormat="1" ht="15" customHeight="1" x14ac:dyDescent="0.15">
      <c r="A316" s="222"/>
      <c r="B316" s="223"/>
      <c r="C316" s="199"/>
      <c r="D316" s="20">
        <f>+D315/SUM($D315:$I315)*100</f>
        <v>4.1221374045801529</v>
      </c>
      <c r="E316" s="20">
        <f>+E315/SUM($D315:$I315)*100</f>
        <v>17.404580152671755</v>
      </c>
      <c r="F316" s="20">
        <f t="shared" ref="F316:H316" si="112">+F315/SUM($D315:$I315)*100</f>
        <v>18.422391857506362</v>
      </c>
      <c r="G316" s="29">
        <f t="shared" si="112"/>
        <v>26.819338422391859</v>
      </c>
      <c r="H316" s="20">
        <f t="shared" si="112"/>
        <v>30.076335877862597</v>
      </c>
      <c r="I316" s="30">
        <f>+I315/SUM($D315:$I315)*100</f>
        <v>3.1552162849872771</v>
      </c>
      <c r="J316" s="56">
        <f t="shared" ref="J316:J320" si="113">+D316+E316</f>
        <v>21.526717557251906</v>
      </c>
      <c r="K316" s="57">
        <f t="shared" si="108"/>
        <v>18.422391857506362</v>
      </c>
      <c r="L316" s="57">
        <f t="shared" si="109"/>
        <v>56.895674300254456</v>
      </c>
      <c r="M316" s="18"/>
    </row>
    <row r="317" spans="1:13" s="7" customFormat="1" ht="15" customHeight="1" x14ac:dyDescent="0.15">
      <c r="A317" s="222"/>
      <c r="B317" s="223"/>
      <c r="C317" s="229" t="s">
        <v>217</v>
      </c>
      <c r="D317" s="19">
        <v>45</v>
      </c>
      <c r="E317" s="19">
        <v>269</v>
      </c>
      <c r="F317" s="19">
        <v>441</v>
      </c>
      <c r="G317" s="25">
        <v>666</v>
      </c>
      <c r="H317" s="19">
        <v>565</v>
      </c>
      <c r="I317" s="26">
        <v>71</v>
      </c>
      <c r="J317" s="27">
        <f t="shared" si="113"/>
        <v>314</v>
      </c>
      <c r="K317" s="19">
        <f t="shared" si="108"/>
        <v>441</v>
      </c>
      <c r="L317" s="19">
        <f t="shared" si="109"/>
        <v>1231</v>
      </c>
      <c r="M317" s="28"/>
    </row>
    <row r="318" spans="1:13" s="3" customFormat="1" ht="15" customHeight="1" x14ac:dyDescent="0.15">
      <c r="A318" s="222"/>
      <c r="B318" s="223"/>
      <c r="C318" s="230"/>
      <c r="D318" s="20">
        <f>+D317/SUM($D317:$I317)*100</f>
        <v>2.1876519202722413</v>
      </c>
      <c r="E318" s="20">
        <f>+E317/SUM($D317:$I317)*100</f>
        <v>13.077297034516286</v>
      </c>
      <c r="F318" s="20">
        <f t="shared" ref="F318:H318" si="114">+F317/SUM($D317:$I317)*100</f>
        <v>21.438988818667962</v>
      </c>
      <c r="G318" s="29">
        <f t="shared" si="114"/>
        <v>32.377248420029169</v>
      </c>
      <c r="H318" s="20">
        <f t="shared" si="114"/>
        <v>27.467185221195916</v>
      </c>
      <c r="I318" s="30">
        <f>+I317/SUM($D317:$I317)*100</f>
        <v>3.4516285853184248</v>
      </c>
      <c r="J318" s="56">
        <f t="shared" si="113"/>
        <v>15.264948954788528</v>
      </c>
      <c r="K318" s="57">
        <f t="shared" si="108"/>
        <v>21.438988818667962</v>
      </c>
      <c r="L318" s="57">
        <f t="shared" si="109"/>
        <v>59.844433641225081</v>
      </c>
      <c r="M318" s="18"/>
    </row>
    <row r="319" spans="1:13" s="7" customFormat="1" ht="15" customHeight="1" x14ac:dyDescent="0.15">
      <c r="A319" s="222"/>
      <c r="B319" s="223"/>
      <c r="C319" s="198" t="s">
        <v>285</v>
      </c>
      <c r="D319" s="19">
        <v>83</v>
      </c>
      <c r="E319" s="19">
        <v>382</v>
      </c>
      <c r="F319" s="19">
        <v>486</v>
      </c>
      <c r="G319" s="25">
        <v>601</v>
      </c>
      <c r="H319" s="19">
        <v>363</v>
      </c>
      <c r="I319" s="26">
        <v>71</v>
      </c>
      <c r="J319" s="27">
        <f t="shared" si="113"/>
        <v>465</v>
      </c>
      <c r="K319" s="19">
        <f t="shared" si="108"/>
        <v>486</v>
      </c>
      <c r="L319" s="19">
        <f t="shared" si="109"/>
        <v>964</v>
      </c>
      <c r="M319" s="28"/>
    </row>
    <row r="320" spans="1:13" s="3" customFormat="1" ht="15" customHeight="1" x14ac:dyDescent="0.15">
      <c r="A320" s="222"/>
      <c r="B320" s="223"/>
      <c r="C320" s="199"/>
      <c r="D320" s="20">
        <f t="shared" ref="D320:I320" si="115">+D319/SUM($D319:$I319)*100</f>
        <v>4.1792547834843905</v>
      </c>
      <c r="E320" s="20">
        <f t="shared" si="115"/>
        <v>19.234642497482376</v>
      </c>
      <c r="F320" s="20">
        <f t="shared" si="115"/>
        <v>24.471299093655588</v>
      </c>
      <c r="G320" s="29">
        <f t="shared" si="115"/>
        <v>30.261832829808661</v>
      </c>
      <c r="H320" s="20">
        <f t="shared" si="115"/>
        <v>18.277945619335348</v>
      </c>
      <c r="I320" s="30">
        <f t="shared" si="115"/>
        <v>3.5750251762336358</v>
      </c>
      <c r="J320" s="56">
        <f t="shared" si="113"/>
        <v>23.413897280966765</v>
      </c>
      <c r="K320" s="57">
        <f t="shared" si="108"/>
        <v>24.471299093655588</v>
      </c>
      <c r="L320" s="57">
        <f t="shared" si="109"/>
        <v>48.539778449144009</v>
      </c>
      <c r="M320" s="18"/>
    </row>
    <row r="321" spans="1:13" s="3" customFormat="1" ht="21" customHeight="1" x14ac:dyDescent="0.15">
      <c r="A321" s="32"/>
      <c r="B321" s="181"/>
      <c r="C321" s="33"/>
      <c r="D321" s="34"/>
      <c r="E321" s="34"/>
      <c r="F321" s="34"/>
      <c r="G321" s="34"/>
      <c r="H321" s="34"/>
      <c r="I321" s="34"/>
      <c r="J321" s="34"/>
      <c r="K321" s="34"/>
      <c r="L321" s="34"/>
      <c r="M321" s="18"/>
    </row>
    <row r="322" spans="1:13" s="1" customFormat="1" ht="24" customHeight="1" x14ac:dyDescent="0.15">
      <c r="A322" s="224" t="s">
        <v>137</v>
      </c>
      <c r="B322" s="224"/>
      <c r="C322" s="224"/>
      <c r="D322" s="224"/>
      <c r="E322" s="224"/>
      <c r="F322" s="224"/>
      <c r="G322" s="224"/>
      <c r="H322" s="224"/>
      <c r="I322" s="224"/>
      <c r="J322" s="224"/>
      <c r="K322" s="224"/>
      <c r="L322" s="224"/>
      <c r="M322" s="16"/>
    </row>
    <row r="323" spans="1:13" s="4" customFormat="1" ht="15" customHeight="1" x14ac:dyDescent="0.15">
      <c r="A323" s="216" t="s">
        <v>56</v>
      </c>
      <c r="B323" s="217"/>
      <c r="C323" s="198" t="s">
        <v>57</v>
      </c>
      <c r="D323" s="151">
        <v>1</v>
      </c>
      <c r="E323" s="151">
        <v>2</v>
      </c>
      <c r="F323" s="151">
        <v>3</v>
      </c>
      <c r="G323" s="151">
        <v>4</v>
      </c>
      <c r="H323" s="151">
        <v>5</v>
      </c>
      <c r="I323" s="226" t="s">
        <v>9</v>
      </c>
      <c r="J323" s="24" t="s">
        <v>2</v>
      </c>
      <c r="K323" s="151">
        <v>3</v>
      </c>
      <c r="L323" s="151" t="s">
        <v>3</v>
      </c>
      <c r="M323" s="60"/>
    </row>
    <row r="324" spans="1:13" s="4" customFormat="1" ht="32.1" customHeight="1" x14ac:dyDescent="0.15">
      <c r="A324" s="218"/>
      <c r="B324" s="219"/>
      <c r="C324" s="199"/>
      <c r="D324" s="142" t="s">
        <v>6</v>
      </c>
      <c r="E324" s="142" t="s">
        <v>4</v>
      </c>
      <c r="F324" s="142" t="s">
        <v>11</v>
      </c>
      <c r="G324" s="142" t="s">
        <v>5</v>
      </c>
      <c r="H324" s="142" t="s">
        <v>100</v>
      </c>
      <c r="I324" s="227"/>
      <c r="J324" s="153" t="s">
        <v>10</v>
      </c>
      <c r="K324" s="142" t="s">
        <v>11</v>
      </c>
      <c r="L324" s="142" t="s">
        <v>8</v>
      </c>
      <c r="M324" s="60"/>
    </row>
    <row r="325" spans="1:13" s="4" customFormat="1" ht="15" customHeight="1" x14ac:dyDescent="0.15">
      <c r="A325" s="223" t="s">
        <v>209</v>
      </c>
      <c r="B325" s="223" t="s">
        <v>159</v>
      </c>
      <c r="C325" s="198" t="s">
        <v>275</v>
      </c>
      <c r="D325" s="19">
        <v>259</v>
      </c>
      <c r="E325" s="19">
        <v>757</v>
      </c>
      <c r="F325" s="19">
        <v>585</v>
      </c>
      <c r="G325" s="25">
        <v>139</v>
      </c>
      <c r="H325" s="19">
        <v>123</v>
      </c>
      <c r="I325" s="26">
        <v>102</v>
      </c>
      <c r="J325" s="27">
        <f t="shared" ref="J325:J330" si="116">+D325+E325</f>
        <v>1016</v>
      </c>
      <c r="K325" s="19">
        <f t="shared" ref="K325:K330" si="117">+F325</f>
        <v>585</v>
      </c>
      <c r="L325" s="19">
        <f>+G325+H325</f>
        <v>262</v>
      </c>
      <c r="M325" s="60"/>
    </row>
    <row r="326" spans="1:13" s="4" customFormat="1" ht="15" customHeight="1" x14ac:dyDescent="0.15">
      <c r="A326" s="223"/>
      <c r="B326" s="223"/>
      <c r="C326" s="199"/>
      <c r="D326" s="20">
        <f>+D325/SUM($D325:$I325)*100</f>
        <v>13.180661577608143</v>
      </c>
      <c r="E326" s="20">
        <f t="shared" ref="E326:H326" si="118">+E325/SUM($D325:$I325)*100</f>
        <v>38.524173027989825</v>
      </c>
      <c r="F326" s="20">
        <f t="shared" si="118"/>
        <v>29.770992366412212</v>
      </c>
      <c r="G326" s="29">
        <f t="shared" si="118"/>
        <v>7.0737913486005084</v>
      </c>
      <c r="H326" s="20">
        <f t="shared" si="118"/>
        <v>6.2595419847328246</v>
      </c>
      <c r="I326" s="30">
        <f>+I325/SUM($D325:$I325)*100</f>
        <v>5.1908396946564883</v>
      </c>
      <c r="J326" s="56">
        <f t="shared" si="116"/>
        <v>51.704834605597966</v>
      </c>
      <c r="K326" s="57">
        <f t="shared" si="117"/>
        <v>29.770992366412212</v>
      </c>
      <c r="L326" s="57">
        <f t="shared" ref="L326:L330" si="119">+G326+H326</f>
        <v>13.333333333333332</v>
      </c>
      <c r="M326" s="60"/>
    </row>
    <row r="327" spans="1:13" s="4" customFormat="1" ht="15" customHeight="1" x14ac:dyDescent="0.15">
      <c r="A327" s="223"/>
      <c r="B327" s="223"/>
      <c r="C327" s="198" t="s">
        <v>217</v>
      </c>
      <c r="D327" s="19">
        <v>314</v>
      </c>
      <c r="E327" s="19">
        <v>755</v>
      </c>
      <c r="F327" s="19">
        <v>611</v>
      </c>
      <c r="G327" s="25">
        <v>165</v>
      </c>
      <c r="H327" s="19">
        <v>105</v>
      </c>
      <c r="I327" s="26">
        <v>107</v>
      </c>
      <c r="J327" s="27">
        <f t="shared" si="116"/>
        <v>1069</v>
      </c>
      <c r="K327" s="19">
        <f t="shared" si="117"/>
        <v>611</v>
      </c>
      <c r="L327" s="19">
        <f t="shared" si="119"/>
        <v>270</v>
      </c>
      <c r="M327" s="60"/>
    </row>
    <row r="328" spans="1:13" s="4" customFormat="1" ht="15" customHeight="1" x14ac:dyDescent="0.15">
      <c r="A328" s="223"/>
      <c r="B328" s="223"/>
      <c r="C328" s="199"/>
      <c r="D328" s="20">
        <f>+D327/SUM($D327:$I327)*100</f>
        <v>15.264948954788526</v>
      </c>
      <c r="E328" s="20">
        <f t="shared" ref="E328:H328" si="120">+E327/SUM($D327:$I327)*100</f>
        <v>36.703937773456488</v>
      </c>
      <c r="F328" s="20">
        <f t="shared" si="120"/>
        <v>29.70345162858532</v>
      </c>
      <c r="G328" s="29">
        <f t="shared" si="120"/>
        <v>8.0213903743315509</v>
      </c>
      <c r="H328" s="20">
        <f t="shared" si="120"/>
        <v>5.1045211473018961</v>
      </c>
      <c r="I328" s="30">
        <f>+I327/SUM($D327:$I327)*100</f>
        <v>5.2017501215362181</v>
      </c>
      <c r="J328" s="56">
        <f t="shared" si="116"/>
        <v>51.96888672824501</v>
      </c>
      <c r="K328" s="57">
        <f t="shared" si="117"/>
        <v>29.70345162858532</v>
      </c>
      <c r="L328" s="57">
        <f t="shared" si="119"/>
        <v>13.125911521633448</v>
      </c>
      <c r="M328" s="60"/>
    </row>
    <row r="329" spans="1:13" s="4" customFormat="1" ht="15" customHeight="1" x14ac:dyDescent="0.15">
      <c r="A329" s="223"/>
      <c r="B329" s="223"/>
      <c r="C329" s="198" t="s">
        <v>285</v>
      </c>
      <c r="D329" s="19">
        <v>276</v>
      </c>
      <c r="E329" s="19">
        <v>730</v>
      </c>
      <c r="F329" s="19">
        <v>636</v>
      </c>
      <c r="G329" s="25">
        <v>127</v>
      </c>
      <c r="H329" s="19">
        <v>106</v>
      </c>
      <c r="I329" s="26">
        <v>111</v>
      </c>
      <c r="J329" s="27">
        <f t="shared" si="116"/>
        <v>1006</v>
      </c>
      <c r="K329" s="19">
        <f t="shared" si="117"/>
        <v>636</v>
      </c>
      <c r="L329" s="19">
        <f t="shared" si="119"/>
        <v>233</v>
      </c>
      <c r="M329" s="60"/>
    </row>
    <row r="330" spans="1:13" s="4" customFormat="1" ht="15" customHeight="1" x14ac:dyDescent="0.15">
      <c r="A330" s="223"/>
      <c r="B330" s="223"/>
      <c r="C330" s="199"/>
      <c r="D330" s="20">
        <f t="shared" ref="D330:I330" si="121">+D329/SUM($D329:$I329)*100</f>
        <v>13.897280966767372</v>
      </c>
      <c r="E330" s="20">
        <f t="shared" si="121"/>
        <v>36.75730110775428</v>
      </c>
      <c r="F330" s="20">
        <f t="shared" si="121"/>
        <v>32.024169184290031</v>
      </c>
      <c r="G330" s="29">
        <f t="shared" si="121"/>
        <v>6.3947633434038265</v>
      </c>
      <c r="H330" s="20">
        <f t="shared" si="121"/>
        <v>5.3373615307150049</v>
      </c>
      <c r="I330" s="30">
        <f t="shared" si="121"/>
        <v>5.5891238670694863</v>
      </c>
      <c r="J330" s="56">
        <f t="shared" si="116"/>
        <v>50.654582074521656</v>
      </c>
      <c r="K330" s="57">
        <f t="shared" si="117"/>
        <v>32.024169184290031</v>
      </c>
      <c r="L330" s="57">
        <f t="shared" si="119"/>
        <v>11.732124874118831</v>
      </c>
      <c r="M330" s="60"/>
    </row>
    <row r="331" spans="1:13" s="4" customFormat="1" ht="21" customHeight="1" x14ac:dyDescent="0.15">
      <c r="A331" s="120"/>
      <c r="B331" s="187"/>
      <c r="C331" s="77"/>
      <c r="D331" s="95"/>
      <c r="E331" s="95"/>
      <c r="F331" s="95"/>
      <c r="G331" s="95"/>
      <c r="H331" s="95"/>
      <c r="I331" s="95"/>
      <c r="J331" s="96"/>
      <c r="K331" s="96"/>
      <c r="L331" s="60"/>
      <c r="M331" s="60"/>
    </row>
    <row r="332" spans="1:13" s="3" customFormat="1" ht="15" customHeight="1" x14ac:dyDescent="0.15">
      <c r="A332" s="216" t="s">
        <v>56</v>
      </c>
      <c r="B332" s="217"/>
      <c r="C332" s="198" t="s">
        <v>57</v>
      </c>
      <c r="D332" s="151">
        <v>1</v>
      </c>
      <c r="E332" s="151">
        <v>2</v>
      </c>
      <c r="F332" s="151">
        <v>3</v>
      </c>
      <c r="G332" s="151">
        <v>4</v>
      </c>
      <c r="H332" s="151">
        <v>5</v>
      </c>
      <c r="I332" s="226" t="s">
        <v>9</v>
      </c>
      <c r="J332" s="74" t="s">
        <v>2</v>
      </c>
      <c r="K332" s="151">
        <v>3</v>
      </c>
      <c r="L332" s="151" t="s">
        <v>3</v>
      </c>
      <c r="M332" s="18"/>
    </row>
    <row r="333" spans="1:13" s="3" customFormat="1" ht="32.1" customHeight="1" x14ac:dyDescent="0.15">
      <c r="A333" s="218"/>
      <c r="B333" s="219"/>
      <c r="C333" s="220"/>
      <c r="D333" s="145" t="s">
        <v>16</v>
      </c>
      <c r="E333" s="145" t="s">
        <v>110</v>
      </c>
      <c r="F333" s="145" t="s">
        <v>11</v>
      </c>
      <c r="G333" s="145" t="s">
        <v>105</v>
      </c>
      <c r="H333" s="145" t="s">
        <v>17</v>
      </c>
      <c r="I333" s="227"/>
      <c r="J333" s="152" t="s">
        <v>16</v>
      </c>
      <c r="K333" s="145" t="s">
        <v>11</v>
      </c>
      <c r="L333" s="145" t="s">
        <v>17</v>
      </c>
      <c r="M333" s="18"/>
    </row>
    <row r="334" spans="1:13" s="7" customFormat="1" ht="15" customHeight="1" x14ac:dyDescent="0.15">
      <c r="A334" s="221" t="s">
        <v>210</v>
      </c>
      <c r="B334" s="223" t="s">
        <v>256</v>
      </c>
      <c r="C334" s="198" t="s">
        <v>275</v>
      </c>
      <c r="D334" s="19">
        <v>116</v>
      </c>
      <c r="E334" s="19">
        <v>519</v>
      </c>
      <c r="F334" s="19">
        <v>777</v>
      </c>
      <c r="G334" s="25">
        <v>321</v>
      </c>
      <c r="H334" s="19">
        <v>133</v>
      </c>
      <c r="I334" s="26">
        <v>99</v>
      </c>
      <c r="J334" s="27">
        <f t="shared" ref="J334:J339" si="122">+D334+E334</f>
        <v>635</v>
      </c>
      <c r="K334" s="19">
        <f t="shared" ref="K334:K339" si="123">+F334</f>
        <v>777</v>
      </c>
      <c r="L334" s="19">
        <f t="shared" ref="L334:L339" si="124">+G334+H334</f>
        <v>454</v>
      </c>
      <c r="M334" s="28"/>
    </row>
    <row r="335" spans="1:13" s="3" customFormat="1" ht="15" customHeight="1" x14ac:dyDescent="0.15">
      <c r="A335" s="222"/>
      <c r="B335" s="223"/>
      <c r="C335" s="199"/>
      <c r="D335" s="20">
        <f t="shared" ref="D335:I335" si="125">+D334/SUM($D334:$I334)*100</f>
        <v>5.9033078880407128</v>
      </c>
      <c r="E335" s="20">
        <f t="shared" si="125"/>
        <v>26.412213740458014</v>
      </c>
      <c r="F335" s="20">
        <f t="shared" si="125"/>
        <v>39.541984732824424</v>
      </c>
      <c r="G335" s="29">
        <f t="shared" si="125"/>
        <v>16.335877862595417</v>
      </c>
      <c r="H335" s="20">
        <f>+H334/SUM($D334:$I334)*100</f>
        <v>6.7684478371501271</v>
      </c>
      <c r="I335" s="30">
        <f t="shared" si="125"/>
        <v>5.0381679389312977</v>
      </c>
      <c r="J335" s="56">
        <f t="shared" si="122"/>
        <v>32.315521628498729</v>
      </c>
      <c r="K335" s="57">
        <f t="shared" si="123"/>
        <v>39.541984732824424</v>
      </c>
      <c r="L335" s="57">
        <f t="shared" si="124"/>
        <v>23.104325699745544</v>
      </c>
      <c r="M335" s="18"/>
    </row>
    <row r="336" spans="1:13" s="7" customFormat="1" ht="15" customHeight="1" x14ac:dyDescent="0.15">
      <c r="A336" s="222"/>
      <c r="B336" s="223"/>
      <c r="C336" s="198" t="s">
        <v>217</v>
      </c>
      <c r="D336" s="19">
        <v>126</v>
      </c>
      <c r="E336" s="19">
        <v>493</v>
      </c>
      <c r="F336" s="19">
        <v>689</v>
      </c>
      <c r="G336" s="25">
        <v>449</v>
      </c>
      <c r="H336" s="19">
        <v>212</v>
      </c>
      <c r="I336" s="26">
        <v>88</v>
      </c>
      <c r="J336" s="27">
        <f t="shared" si="122"/>
        <v>619</v>
      </c>
      <c r="K336" s="19">
        <f t="shared" si="123"/>
        <v>689</v>
      </c>
      <c r="L336" s="19">
        <f t="shared" si="124"/>
        <v>661</v>
      </c>
      <c r="M336" s="28"/>
    </row>
    <row r="337" spans="1:13" s="3" customFormat="1" ht="15" customHeight="1" x14ac:dyDescent="0.15">
      <c r="A337" s="222"/>
      <c r="B337" s="223"/>
      <c r="C337" s="199"/>
      <c r="D337" s="20">
        <f t="shared" ref="D337:I337" si="126">+D336/SUM($D336:$I336)*100</f>
        <v>6.1254253767622755</v>
      </c>
      <c r="E337" s="20">
        <f t="shared" si="126"/>
        <v>23.966942148760332</v>
      </c>
      <c r="F337" s="20">
        <f t="shared" si="126"/>
        <v>33.495381623723866</v>
      </c>
      <c r="G337" s="29">
        <f t="shared" si="126"/>
        <v>21.82790471560525</v>
      </c>
      <c r="H337" s="20">
        <f t="shared" si="126"/>
        <v>10.306271268838113</v>
      </c>
      <c r="I337" s="30">
        <f t="shared" si="126"/>
        <v>4.2780748663101598</v>
      </c>
      <c r="J337" s="56">
        <f t="shared" si="122"/>
        <v>30.092367525522608</v>
      </c>
      <c r="K337" s="57">
        <f t="shared" si="123"/>
        <v>33.495381623723866</v>
      </c>
      <c r="L337" s="57">
        <f t="shared" si="124"/>
        <v>32.13417598444336</v>
      </c>
      <c r="M337" s="18"/>
    </row>
    <row r="338" spans="1:13" s="7" customFormat="1" ht="15" customHeight="1" x14ac:dyDescent="0.15">
      <c r="A338" s="222"/>
      <c r="B338" s="223"/>
      <c r="C338" s="198" t="s">
        <v>285</v>
      </c>
      <c r="D338" s="19">
        <v>121</v>
      </c>
      <c r="E338" s="19">
        <v>556</v>
      </c>
      <c r="F338" s="19">
        <v>634</v>
      </c>
      <c r="G338" s="25">
        <v>402</v>
      </c>
      <c r="H338" s="19">
        <v>178</v>
      </c>
      <c r="I338" s="26">
        <v>95</v>
      </c>
      <c r="J338" s="27">
        <f t="shared" si="122"/>
        <v>677</v>
      </c>
      <c r="K338" s="19">
        <f t="shared" si="123"/>
        <v>634</v>
      </c>
      <c r="L338" s="19">
        <f t="shared" si="124"/>
        <v>580</v>
      </c>
      <c r="M338" s="28"/>
    </row>
    <row r="339" spans="1:13" s="3" customFormat="1" ht="15" customHeight="1" x14ac:dyDescent="0.15">
      <c r="A339" s="222"/>
      <c r="B339" s="223"/>
      <c r="C339" s="199"/>
      <c r="D339" s="20">
        <f t="shared" ref="D339:I339" si="127">+D338/SUM($D338:$I338)*100</f>
        <v>6.0926485397784491</v>
      </c>
      <c r="E339" s="20">
        <f t="shared" si="127"/>
        <v>27.995971802618332</v>
      </c>
      <c r="F339" s="20">
        <f t="shared" si="127"/>
        <v>31.923464249748239</v>
      </c>
      <c r="G339" s="29">
        <f t="shared" si="127"/>
        <v>20.241691842900302</v>
      </c>
      <c r="H339" s="20">
        <f t="shared" si="127"/>
        <v>8.9627391742195357</v>
      </c>
      <c r="I339" s="30">
        <f t="shared" si="127"/>
        <v>4.7834843907351461</v>
      </c>
      <c r="J339" s="56">
        <f t="shared" si="122"/>
        <v>34.08862034239678</v>
      </c>
      <c r="K339" s="57">
        <f t="shared" si="123"/>
        <v>31.923464249748239</v>
      </c>
      <c r="L339" s="57">
        <f t="shared" si="124"/>
        <v>29.204431017119838</v>
      </c>
      <c r="M339" s="18"/>
    </row>
    <row r="340" spans="1:13" s="7" customFormat="1" ht="15" customHeight="1" x14ac:dyDescent="0.15">
      <c r="A340" s="221" t="s">
        <v>139</v>
      </c>
      <c r="B340" s="223" t="s">
        <v>257</v>
      </c>
      <c r="C340" s="198" t="s">
        <v>275</v>
      </c>
      <c r="D340" s="19">
        <v>100</v>
      </c>
      <c r="E340" s="19">
        <v>504</v>
      </c>
      <c r="F340" s="19">
        <v>671</v>
      </c>
      <c r="G340" s="25">
        <v>425</v>
      </c>
      <c r="H340" s="19">
        <v>170</v>
      </c>
      <c r="I340" s="26">
        <v>95</v>
      </c>
      <c r="J340" s="27">
        <f t="shared" ref="J340:J363" si="128">+D340+E340</f>
        <v>604</v>
      </c>
      <c r="K340" s="19">
        <f t="shared" ref="K340:K363" si="129">+F340</f>
        <v>671</v>
      </c>
      <c r="L340" s="19">
        <f t="shared" ref="L340:L363" si="130">+G340+H340</f>
        <v>595</v>
      </c>
      <c r="M340" s="28"/>
    </row>
    <row r="341" spans="1:13" s="3" customFormat="1" ht="15" customHeight="1" x14ac:dyDescent="0.15">
      <c r="A341" s="222"/>
      <c r="B341" s="223"/>
      <c r="C341" s="199"/>
      <c r="D341" s="20">
        <f>+D340/SUM($D340:$I340)*100</f>
        <v>5.0890585241730273</v>
      </c>
      <c r="E341" s="20">
        <f t="shared" ref="E341:I341" si="131">+E340/SUM($D340:$I340)*100</f>
        <v>25.648854961832061</v>
      </c>
      <c r="F341" s="20">
        <f t="shared" si="131"/>
        <v>34.147582697201017</v>
      </c>
      <c r="G341" s="29">
        <f t="shared" si="131"/>
        <v>21.628498727735369</v>
      </c>
      <c r="H341" s="20">
        <f t="shared" si="131"/>
        <v>8.6513994910941463</v>
      </c>
      <c r="I341" s="30">
        <f t="shared" si="131"/>
        <v>4.8346055979643765</v>
      </c>
      <c r="J341" s="56">
        <f t="shared" si="128"/>
        <v>30.737913486005088</v>
      </c>
      <c r="K341" s="57">
        <f t="shared" si="129"/>
        <v>34.147582697201017</v>
      </c>
      <c r="L341" s="57">
        <f t="shared" si="130"/>
        <v>30.279898218829516</v>
      </c>
      <c r="M341" s="18"/>
    </row>
    <row r="342" spans="1:13" s="7" customFormat="1" ht="15" customHeight="1" x14ac:dyDescent="0.15">
      <c r="A342" s="222"/>
      <c r="B342" s="223"/>
      <c r="C342" s="198" t="s">
        <v>217</v>
      </c>
      <c r="D342" s="19">
        <v>128</v>
      </c>
      <c r="E342" s="19">
        <v>497</v>
      </c>
      <c r="F342" s="19">
        <v>791</v>
      </c>
      <c r="G342" s="25">
        <v>379</v>
      </c>
      <c r="H342" s="19">
        <v>170</v>
      </c>
      <c r="I342" s="26">
        <v>92</v>
      </c>
      <c r="J342" s="27">
        <f t="shared" si="128"/>
        <v>625</v>
      </c>
      <c r="K342" s="19">
        <f t="shared" si="129"/>
        <v>791</v>
      </c>
      <c r="L342" s="19">
        <f t="shared" si="130"/>
        <v>549</v>
      </c>
      <c r="M342" s="28"/>
    </row>
    <row r="343" spans="1:13" s="3" customFormat="1" ht="15" customHeight="1" x14ac:dyDescent="0.15">
      <c r="A343" s="222"/>
      <c r="B343" s="223"/>
      <c r="C343" s="199"/>
      <c r="D343" s="20">
        <f>+D342/SUM($D342:$I342)*100</f>
        <v>6.2226543509965966</v>
      </c>
      <c r="E343" s="20">
        <f t="shared" ref="E343:I343" si="132">+E342/SUM($D342:$I342)*100</f>
        <v>24.161400097228974</v>
      </c>
      <c r="F343" s="20">
        <f t="shared" si="132"/>
        <v>38.454059309674285</v>
      </c>
      <c r="G343" s="29">
        <f t="shared" si="132"/>
        <v>18.424890617403985</v>
      </c>
      <c r="H343" s="20">
        <f t="shared" si="132"/>
        <v>8.2644628099173563</v>
      </c>
      <c r="I343" s="30">
        <f t="shared" si="132"/>
        <v>4.4725328147788037</v>
      </c>
      <c r="J343" s="56">
        <f t="shared" si="128"/>
        <v>30.384054448225569</v>
      </c>
      <c r="K343" s="57">
        <f t="shared" si="129"/>
        <v>38.454059309674285</v>
      </c>
      <c r="L343" s="57">
        <f t="shared" si="130"/>
        <v>26.689353427321343</v>
      </c>
      <c r="M343" s="18"/>
    </row>
    <row r="344" spans="1:13" s="7" customFormat="1" ht="15" customHeight="1" x14ac:dyDescent="0.15">
      <c r="A344" s="222"/>
      <c r="B344" s="223"/>
      <c r="C344" s="198" t="s">
        <v>285</v>
      </c>
      <c r="D344" s="19">
        <v>134</v>
      </c>
      <c r="E344" s="19">
        <v>547</v>
      </c>
      <c r="F344" s="19">
        <v>743</v>
      </c>
      <c r="G344" s="25">
        <v>327</v>
      </c>
      <c r="H344" s="19">
        <v>127</v>
      </c>
      <c r="I344" s="26">
        <v>108</v>
      </c>
      <c r="J344" s="27">
        <f t="shared" si="128"/>
        <v>681</v>
      </c>
      <c r="K344" s="19">
        <f t="shared" si="129"/>
        <v>743</v>
      </c>
      <c r="L344" s="19">
        <f t="shared" si="130"/>
        <v>454</v>
      </c>
      <c r="M344" s="28"/>
    </row>
    <row r="345" spans="1:13" s="3" customFormat="1" ht="15" customHeight="1" x14ac:dyDescent="0.15">
      <c r="A345" s="222"/>
      <c r="B345" s="223"/>
      <c r="C345" s="199"/>
      <c r="D345" s="20">
        <f t="shared" ref="D345:I345" si="133">+D344/SUM($D344:$I344)*100</f>
        <v>6.7472306143001006</v>
      </c>
      <c r="E345" s="20">
        <f t="shared" si="133"/>
        <v>27.542799597180263</v>
      </c>
      <c r="F345" s="20">
        <f t="shared" si="133"/>
        <v>37.411883182275929</v>
      </c>
      <c r="G345" s="29">
        <f t="shared" si="133"/>
        <v>16.465256797583081</v>
      </c>
      <c r="H345" s="20">
        <f t="shared" si="133"/>
        <v>6.3947633434038265</v>
      </c>
      <c r="I345" s="30">
        <f t="shared" si="133"/>
        <v>5.4380664652567976</v>
      </c>
      <c r="J345" s="56">
        <f t="shared" si="128"/>
        <v>34.290030211480364</v>
      </c>
      <c r="K345" s="57">
        <f t="shared" si="129"/>
        <v>37.411883182275929</v>
      </c>
      <c r="L345" s="57">
        <f t="shared" si="130"/>
        <v>22.860020140986908</v>
      </c>
      <c r="M345" s="18"/>
    </row>
    <row r="346" spans="1:13" s="7" customFormat="1" ht="15" customHeight="1" x14ac:dyDescent="0.15">
      <c r="A346" s="212" t="s">
        <v>190</v>
      </c>
      <c r="B346" s="214" t="s">
        <v>160</v>
      </c>
      <c r="C346" s="198" t="s">
        <v>296</v>
      </c>
      <c r="D346" s="19">
        <v>823</v>
      </c>
      <c r="E346" s="19">
        <v>768</v>
      </c>
      <c r="F346" s="19">
        <v>250</v>
      </c>
      <c r="G346" s="25">
        <v>24</v>
      </c>
      <c r="H346" s="19">
        <v>17</v>
      </c>
      <c r="I346" s="26">
        <v>83</v>
      </c>
      <c r="J346" s="27">
        <f t="shared" si="128"/>
        <v>1591</v>
      </c>
      <c r="K346" s="19">
        <f t="shared" si="129"/>
        <v>250</v>
      </c>
      <c r="L346" s="19">
        <f t="shared" si="130"/>
        <v>41</v>
      </c>
      <c r="M346" s="28"/>
    </row>
    <row r="347" spans="1:13" s="3" customFormat="1" ht="15" customHeight="1" x14ac:dyDescent="0.15">
      <c r="A347" s="220"/>
      <c r="B347" s="238"/>
      <c r="C347" s="199"/>
      <c r="D347" s="20">
        <f>+D346/SUM($D346:$I346)*100</f>
        <v>41.882951653944019</v>
      </c>
      <c r="E347" s="20">
        <f t="shared" ref="E347:I347" si="134">+E346/SUM($D346:$I346)*100</f>
        <v>39.083969465648856</v>
      </c>
      <c r="F347" s="20">
        <f t="shared" si="134"/>
        <v>12.72264631043257</v>
      </c>
      <c r="G347" s="29">
        <f t="shared" si="134"/>
        <v>1.2213740458015268</v>
      </c>
      <c r="H347" s="20">
        <f t="shared" si="134"/>
        <v>0.86513994910941472</v>
      </c>
      <c r="I347" s="30">
        <f t="shared" si="134"/>
        <v>4.2239185750636139</v>
      </c>
      <c r="J347" s="56">
        <f t="shared" si="128"/>
        <v>80.966921119592882</v>
      </c>
      <c r="K347" s="57">
        <f t="shared" si="129"/>
        <v>12.72264631043257</v>
      </c>
      <c r="L347" s="57">
        <f t="shared" si="130"/>
        <v>2.0865139949109412</v>
      </c>
      <c r="M347" s="18"/>
    </row>
    <row r="348" spans="1:13" s="7" customFormat="1" ht="15" customHeight="1" x14ac:dyDescent="0.15">
      <c r="A348" s="220"/>
      <c r="B348" s="238"/>
      <c r="C348" s="198" t="s">
        <v>217</v>
      </c>
      <c r="D348" s="19">
        <v>789</v>
      </c>
      <c r="E348" s="19">
        <v>841</v>
      </c>
      <c r="F348" s="19">
        <v>300</v>
      </c>
      <c r="G348" s="25">
        <v>27</v>
      </c>
      <c r="H348" s="19">
        <v>20</v>
      </c>
      <c r="I348" s="26">
        <v>80</v>
      </c>
      <c r="J348" s="27">
        <f t="shared" si="128"/>
        <v>1630</v>
      </c>
      <c r="K348" s="19">
        <f t="shared" si="129"/>
        <v>300</v>
      </c>
      <c r="L348" s="19">
        <f t="shared" si="130"/>
        <v>47</v>
      </c>
      <c r="M348" s="28"/>
    </row>
    <row r="349" spans="1:13" s="3" customFormat="1" ht="15" customHeight="1" x14ac:dyDescent="0.15">
      <c r="A349" s="220"/>
      <c r="B349" s="238"/>
      <c r="C349" s="199"/>
      <c r="D349" s="20">
        <f>+D348/SUM($D348:$I348)*100</f>
        <v>38.356830335439959</v>
      </c>
      <c r="E349" s="20">
        <f t="shared" ref="E349:I349" si="135">+E348/SUM($D348:$I348)*100</f>
        <v>40.884783665532325</v>
      </c>
      <c r="F349" s="20">
        <f t="shared" si="135"/>
        <v>14.584346135148273</v>
      </c>
      <c r="G349" s="29">
        <f t="shared" si="135"/>
        <v>1.3125911521633447</v>
      </c>
      <c r="H349" s="20">
        <f t="shared" si="135"/>
        <v>0.9722897423432183</v>
      </c>
      <c r="I349" s="30">
        <f t="shared" si="135"/>
        <v>3.8891589693728732</v>
      </c>
      <c r="J349" s="56">
        <f t="shared" si="128"/>
        <v>79.241614000972277</v>
      </c>
      <c r="K349" s="57">
        <f t="shared" si="129"/>
        <v>14.584346135148273</v>
      </c>
      <c r="L349" s="57">
        <f t="shared" si="130"/>
        <v>2.2848808945065628</v>
      </c>
      <c r="M349" s="18"/>
    </row>
    <row r="350" spans="1:13" s="7" customFormat="1" ht="15" customHeight="1" x14ac:dyDescent="0.15">
      <c r="A350" s="220"/>
      <c r="B350" s="238"/>
      <c r="C350" s="198" t="s">
        <v>285</v>
      </c>
      <c r="D350" s="19">
        <v>711</v>
      </c>
      <c r="E350" s="19">
        <v>814</v>
      </c>
      <c r="F350" s="19">
        <v>321</v>
      </c>
      <c r="G350" s="25">
        <v>30</v>
      </c>
      <c r="H350" s="19">
        <v>17</v>
      </c>
      <c r="I350" s="26">
        <v>93</v>
      </c>
      <c r="J350" s="27">
        <f t="shared" si="128"/>
        <v>1525</v>
      </c>
      <c r="K350" s="19">
        <f t="shared" si="129"/>
        <v>321</v>
      </c>
      <c r="L350" s="19">
        <f t="shared" si="130"/>
        <v>47</v>
      </c>
      <c r="M350" s="28"/>
    </row>
    <row r="351" spans="1:13" s="3" customFormat="1" ht="15" customHeight="1" x14ac:dyDescent="0.15">
      <c r="A351" s="199"/>
      <c r="B351" s="215"/>
      <c r="C351" s="199"/>
      <c r="D351" s="20">
        <f t="shared" ref="D351:I351" si="136">+D350/SUM($D350:$I350)*100</f>
        <v>35.800604229607252</v>
      </c>
      <c r="E351" s="20">
        <f t="shared" si="136"/>
        <v>40.986908358509567</v>
      </c>
      <c r="F351" s="20">
        <f t="shared" si="136"/>
        <v>16.163141993957701</v>
      </c>
      <c r="G351" s="29">
        <f t="shared" si="136"/>
        <v>1.5105740181268883</v>
      </c>
      <c r="H351" s="20">
        <f t="shared" si="136"/>
        <v>0.85599194360523667</v>
      </c>
      <c r="I351" s="30">
        <f t="shared" si="136"/>
        <v>4.6827794561933533</v>
      </c>
      <c r="J351" s="56">
        <f t="shared" si="128"/>
        <v>76.787512588116812</v>
      </c>
      <c r="K351" s="57">
        <f t="shared" si="129"/>
        <v>16.163141993957701</v>
      </c>
      <c r="L351" s="57">
        <f t="shared" si="130"/>
        <v>2.3665659617321251</v>
      </c>
      <c r="M351" s="18"/>
    </row>
    <row r="352" spans="1:13" s="7" customFormat="1" ht="15" customHeight="1" x14ac:dyDescent="0.15">
      <c r="A352" s="212" t="s">
        <v>191</v>
      </c>
      <c r="B352" s="214" t="s">
        <v>304</v>
      </c>
      <c r="C352" s="198" t="s">
        <v>296</v>
      </c>
      <c r="D352" s="19">
        <v>749</v>
      </c>
      <c r="E352" s="19">
        <v>760</v>
      </c>
      <c r="F352" s="19">
        <v>326</v>
      </c>
      <c r="G352" s="25">
        <v>26</v>
      </c>
      <c r="H352" s="19">
        <v>21</v>
      </c>
      <c r="I352" s="26">
        <v>83</v>
      </c>
      <c r="J352" s="27">
        <f t="shared" si="128"/>
        <v>1509</v>
      </c>
      <c r="K352" s="19">
        <f t="shared" si="129"/>
        <v>326</v>
      </c>
      <c r="L352" s="19">
        <f t="shared" si="130"/>
        <v>47</v>
      </c>
      <c r="M352" s="28"/>
    </row>
    <row r="353" spans="1:13" s="3" customFormat="1" ht="15" customHeight="1" x14ac:dyDescent="0.15">
      <c r="A353" s="220"/>
      <c r="B353" s="238"/>
      <c r="C353" s="199"/>
      <c r="D353" s="20">
        <f>+D352/SUM($D352:$I352)*100</f>
        <v>38.117048346055981</v>
      </c>
      <c r="E353" s="20">
        <f t="shared" ref="E353:I353" si="137">+E352/SUM($D352:$I352)*100</f>
        <v>38.676844783715012</v>
      </c>
      <c r="F353" s="20">
        <f t="shared" si="137"/>
        <v>16.590330788804071</v>
      </c>
      <c r="G353" s="29">
        <f t="shared" si="137"/>
        <v>1.3231552162849873</v>
      </c>
      <c r="H353" s="20">
        <f t="shared" si="137"/>
        <v>1.0687022900763359</v>
      </c>
      <c r="I353" s="30">
        <f t="shared" si="137"/>
        <v>4.2239185750636139</v>
      </c>
      <c r="J353" s="56">
        <f t="shared" si="128"/>
        <v>76.793893129770993</v>
      </c>
      <c r="K353" s="57">
        <f t="shared" si="129"/>
        <v>16.590330788804071</v>
      </c>
      <c r="L353" s="57">
        <f t="shared" si="130"/>
        <v>2.3918575063613234</v>
      </c>
      <c r="M353" s="18"/>
    </row>
    <row r="354" spans="1:13" s="7" customFormat="1" ht="15" customHeight="1" x14ac:dyDescent="0.15">
      <c r="A354" s="220"/>
      <c r="B354" s="238"/>
      <c r="C354" s="198" t="s">
        <v>217</v>
      </c>
      <c r="D354" s="19">
        <v>711</v>
      </c>
      <c r="E354" s="19">
        <v>830</v>
      </c>
      <c r="F354" s="19">
        <v>372</v>
      </c>
      <c r="G354" s="25">
        <v>41</v>
      </c>
      <c r="H354" s="19">
        <v>17</v>
      </c>
      <c r="I354" s="26">
        <v>86</v>
      </c>
      <c r="J354" s="27">
        <f t="shared" si="128"/>
        <v>1541</v>
      </c>
      <c r="K354" s="19">
        <f t="shared" si="129"/>
        <v>372</v>
      </c>
      <c r="L354" s="19">
        <f t="shared" si="130"/>
        <v>58</v>
      </c>
      <c r="M354" s="28"/>
    </row>
    <row r="355" spans="1:13" s="3" customFormat="1" ht="15" customHeight="1" x14ac:dyDescent="0.15">
      <c r="A355" s="220"/>
      <c r="B355" s="238"/>
      <c r="C355" s="199"/>
      <c r="D355" s="20">
        <f>+D354/SUM($D354:$I354)*100</f>
        <v>34.564900340301406</v>
      </c>
      <c r="E355" s="20">
        <f t="shared" ref="E355:I355" si="138">+E354/SUM($D354:$I354)*100</f>
        <v>40.350024307243558</v>
      </c>
      <c r="F355" s="20">
        <f t="shared" si="138"/>
        <v>18.084589207583861</v>
      </c>
      <c r="G355" s="29">
        <f t="shared" si="138"/>
        <v>1.9931939718035974</v>
      </c>
      <c r="H355" s="20">
        <f t="shared" si="138"/>
        <v>0.82644628099173556</v>
      </c>
      <c r="I355" s="30">
        <f t="shared" si="138"/>
        <v>4.1808458920758387</v>
      </c>
      <c r="J355" s="56">
        <f t="shared" si="128"/>
        <v>74.914924647544964</v>
      </c>
      <c r="K355" s="57">
        <f t="shared" si="129"/>
        <v>18.084589207583861</v>
      </c>
      <c r="L355" s="57">
        <f t="shared" si="130"/>
        <v>2.8196402527953328</v>
      </c>
      <c r="M355" s="18"/>
    </row>
    <row r="356" spans="1:13" s="7" customFormat="1" ht="15" customHeight="1" x14ac:dyDescent="0.15">
      <c r="A356" s="220"/>
      <c r="B356" s="238"/>
      <c r="C356" s="198" t="s">
        <v>285</v>
      </c>
      <c r="D356" s="19">
        <v>665</v>
      </c>
      <c r="E356" s="19">
        <v>816</v>
      </c>
      <c r="F356" s="19">
        <v>358</v>
      </c>
      <c r="G356" s="25">
        <v>30</v>
      </c>
      <c r="H356" s="19">
        <v>20</v>
      </c>
      <c r="I356" s="26">
        <v>97</v>
      </c>
      <c r="J356" s="27">
        <f t="shared" si="128"/>
        <v>1481</v>
      </c>
      <c r="K356" s="19">
        <f t="shared" si="129"/>
        <v>358</v>
      </c>
      <c r="L356" s="19">
        <f t="shared" si="130"/>
        <v>50</v>
      </c>
      <c r="M356" s="28"/>
    </row>
    <row r="357" spans="1:13" s="3" customFormat="1" ht="15" customHeight="1" x14ac:dyDescent="0.15">
      <c r="A357" s="199"/>
      <c r="B357" s="215"/>
      <c r="C357" s="199"/>
      <c r="D357" s="20">
        <f t="shared" ref="D357:I357" si="139">+D356/SUM($D356:$I356)*100</f>
        <v>33.484390735146022</v>
      </c>
      <c r="E357" s="20">
        <f t="shared" si="139"/>
        <v>41.087613293051362</v>
      </c>
      <c r="F357" s="20">
        <f t="shared" si="139"/>
        <v>18.026183282980863</v>
      </c>
      <c r="G357" s="29">
        <f t="shared" si="139"/>
        <v>1.5105740181268883</v>
      </c>
      <c r="H357" s="20">
        <f t="shared" si="139"/>
        <v>1.0070493454179255</v>
      </c>
      <c r="I357" s="30">
        <f t="shared" si="139"/>
        <v>4.8841893252769388</v>
      </c>
      <c r="J357" s="56">
        <f t="shared" si="128"/>
        <v>74.572004028197384</v>
      </c>
      <c r="K357" s="57">
        <f t="shared" si="129"/>
        <v>18.026183282980863</v>
      </c>
      <c r="L357" s="57">
        <f t="shared" si="130"/>
        <v>2.5176233635448138</v>
      </c>
      <c r="M357" s="18"/>
    </row>
    <row r="358" spans="1:13" s="7" customFormat="1" ht="15" customHeight="1" x14ac:dyDescent="0.15">
      <c r="A358" s="212" t="s">
        <v>211</v>
      </c>
      <c r="B358" s="214" t="s">
        <v>258</v>
      </c>
      <c r="C358" s="198" t="s">
        <v>296</v>
      </c>
      <c r="D358" s="19">
        <v>174</v>
      </c>
      <c r="E358" s="19">
        <v>413</v>
      </c>
      <c r="F358" s="19">
        <v>710</v>
      </c>
      <c r="G358" s="25">
        <v>363</v>
      </c>
      <c r="H358" s="19">
        <v>220</v>
      </c>
      <c r="I358" s="26">
        <v>85</v>
      </c>
      <c r="J358" s="27">
        <f t="shared" si="128"/>
        <v>587</v>
      </c>
      <c r="K358" s="19">
        <f t="shared" si="129"/>
        <v>710</v>
      </c>
      <c r="L358" s="19">
        <f t="shared" si="130"/>
        <v>583</v>
      </c>
      <c r="M358" s="28"/>
    </row>
    <row r="359" spans="1:13" s="3" customFormat="1" ht="15" customHeight="1" x14ac:dyDescent="0.15">
      <c r="A359" s="220"/>
      <c r="B359" s="238"/>
      <c r="C359" s="199"/>
      <c r="D359" s="20">
        <f>+D358/SUM($D358:$I358)*100</f>
        <v>8.8549618320610683</v>
      </c>
      <c r="E359" s="20">
        <f t="shared" ref="E359:H359" si="140">+E358/SUM($D358:$I358)*100</f>
        <v>21.017811704834603</v>
      </c>
      <c r="F359" s="20">
        <f t="shared" si="140"/>
        <v>36.132315521628499</v>
      </c>
      <c r="G359" s="29">
        <f t="shared" si="140"/>
        <v>18.473282442748094</v>
      </c>
      <c r="H359" s="20">
        <f t="shared" si="140"/>
        <v>11.195928753180661</v>
      </c>
      <c r="I359" s="30">
        <f>+I358/SUM($D358:$I358)*100</f>
        <v>4.3256997455470731</v>
      </c>
      <c r="J359" s="56">
        <f t="shared" si="128"/>
        <v>29.872773536895671</v>
      </c>
      <c r="K359" s="57">
        <f t="shared" si="129"/>
        <v>36.132315521628499</v>
      </c>
      <c r="L359" s="57">
        <f t="shared" si="130"/>
        <v>29.669211195928753</v>
      </c>
      <c r="M359" s="18"/>
    </row>
    <row r="360" spans="1:13" s="7" customFormat="1" ht="15" customHeight="1" x14ac:dyDescent="0.15">
      <c r="A360" s="220"/>
      <c r="B360" s="238"/>
      <c r="C360" s="198" t="s">
        <v>217</v>
      </c>
      <c r="D360" s="19">
        <v>171</v>
      </c>
      <c r="E360" s="19">
        <v>480</v>
      </c>
      <c r="F360" s="19">
        <v>740</v>
      </c>
      <c r="G360" s="25">
        <v>359</v>
      </c>
      <c r="H360" s="19">
        <v>215</v>
      </c>
      <c r="I360" s="26">
        <v>92</v>
      </c>
      <c r="J360" s="27">
        <f t="shared" si="128"/>
        <v>651</v>
      </c>
      <c r="K360" s="19">
        <f t="shared" si="129"/>
        <v>740</v>
      </c>
      <c r="L360" s="19">
        <f t="shared" si="130"/>
        <v>574</v>
      </c>
      <c r="M360" s="28"/>
    </row>
    <row r="361" spans="1:13" s="3" customFormat="1" ht="15" customHeight="1" x14ac:dyDescent="0.15">
      <c r="A361" s="220"/>
      <c r="B361" s="238"/>
      <c r="C361" s="199"/>
      <c r="D361" s="20">
        <f>+D360/SUM($D360:$I360)*100</f>
        <v>8.3130772970345159</v>
      </c>
      <c r="E361" s="20">
        <f t="shared" ref="E361:I361" si="141">+E360/SUM($D360:$I360)*100</f>
        <v>23.334953816237238</v>
      </c>
      <c r="F361" s="20">
        <f t="shared" si="141"/>
        <v>35.974720466699075</v>
      </c>
      <c r="G361" s="29">
        <f t="shared" si="141"/>
        <v>17.452600875060767</v>
      </c>
      <c r="H361" s="20">
        <f t="shared" si="141"/>
        <v>10.452114730189596</v>
      </c>
      <c r="I361" s="30">
        <f t="shared" si="141"/>
        <v>4.4725328147788037</v>
      </c>
      <c r="J361" s="56">
        <f t="shared" si="128"/>
        <v>31.648031113271756</v>
      </c>
      <c r="K361" s="57">
        <f t="shared" si="129"/>
        <v>35.974720466699075</v>
      </c>
      <c r="L361" s="57">
        <f t="shared" si="130"/>
        <v>27.904715605250363</v>
      </c>
      <c r="M361" s="18"/>
    </row>
    <row r="362" spans="1:13" s="7" customFormat="1" ht="15" customHeight="1" x14ac:dyDescent="0.15">
      <c r="A362" s="220"/>
      <c r="B362" s="238"/>
      <c r="C362" s="198" t="s">
        <v>285</v>
      </c>
      <c r="D362" s="19">
        <v>157</v>
      </c>
      <c r="E362" s="19">
        <v>491</v>
      </c>
      <c r="F362" s="19">
        <v>722</v>
      </c>
      <c r="G362" s="25">
        <v>333</v>
      </c>
      <c r="H362" s="19">
        <v>187</v>
      </c>
      <c r="I362" s="26">
        <v>96</v>
      </c>
      <c r="J362" s="27">
        <f t="shared" si="128"/>
        <v>648</v>
      </c>
      <c r="K362" s="19">
        <f t="shared" si="129"/>
        <v>722</v>
      </c>
      <c r="L362" s="19">
        <f t="shared" si="130"/>
        <v>520</v>
      </c>
      <c r="M362" s="28"/>
    </row>
    <row r="363" spans="1:13" s="3" customFormat="1" ht="15" customHeight="1" x14ac:dyDescent="0.15">
      <c r="A363" s="199"/>
      <c r="B363" s="215"/>
      <c r="C363" s="199"/>
      <c r="D363" s="20">
        <f t="shared" ref="D363:I363" si="142">+D362/SUM($D362:$I362)*100</f>
        <v>7.905337361530715</v>
      </c>
      <c r="E363" s="20">
        <f t="shared" si="142"/>
        <v>24.72306143001007</v>
      </c>
      <c r="F363" s="20">
        <f t="shared" si="142"/>
        <v>36.354481369587113</v>
      </c>
      <c r="G363" s="29">
        <f t="shared" si="142"/>
        <v>16.76737160120846</v>
      </c>
      <c r="H363" s="20">
        <f t="shared" si="142"/>
        <v>9.4159113796576026</v>
      </c>
      <c r="I363" s="30">
        <f t="shared" si="142"/>
        <v>4.833836858006042</v>
      </c>
      <c r="J363" s="56">
        <f t="shared" si="128"/>
        <v>32.628398791540782</v>
      </c>
      <c r="K363" s="57">
        <f t="shared" si="129"/>
        <v>36.354481369587113</v>
      </c>
      <c r="L363" s="57">
        <f t="shared" si="130"/>
        <v>26.183282980866061</v>
      </c>
      <c r="M363" s="18"/>
    </row>
    <row r="364" spans="1:13" s="4" customFormat="1" ht="21" customHeight="1" x14ac:dyDescent="0.15">
      <c r="A364" s="120"/>
      <c r="B364" s="187"/>
      <c r="C364" s="77"/>
      <c r="D364" s="95"/>
      <c r="E364" s="95"/>
      <c r="F364" s="95"/>
      <c r="G364" s="95"/>
      <c r="H364" s="95"/>
      <c r="I364" s="95"/>
      <c r="J364" s="96"/>
      <c r="K364" s="96"/>
      <c r="L364" s="60"/>
      <c r="M364" s="60"/>
    </row>
    <row r="365" spans="1:13" s="4" customFormat="1" ht="15.95" customHeight="1" x14ac:dyDescent="0.15">
      <c r="A365" s="216" t="s">
        <v>56</v>
      </c>
      <c r="B365" s="217"/>
      <c r="C365" s="198" t="s">
        <v>57</v>
      </c>
      <c r="D365" s="97">
        <v>1</v>
      </c>
      <c r="E365" s="97">
        <v>2</v>
      </c>
      <c r="F365" s="97">
        <v>3</v>
      </c>
      <c r="G365" s="97">
        <v>4</v>
      </c>
      <c r="H365" s="97">
        <v>5</v>
      </c>
      <c r="I365" s="212" t="s">
        <v>9</v>
      </c>
      <c r="J365" s="62"/>
      <c r="K365" s="62"/>
      <c r="L365" s="60"/>
      <c r="M365" s="60"/>
    </row>
    <row r="366" spans="1:13" s="4" customFormat="1" ht="15.95" customHeight="1" x14ac:dyDescent="0.15">
      <c r="A366" s="218"/>
      <c r="B366" s="219"/>
      <c r="C366" s="220"/>
      <c r="D366" s="149" t="s">
        <v>25</v>
      </c>
      <c r="E366" s="149" t="s">
        <v>26</v>
      </c>
      <c r="F366" s="149" t="s">
        <v>27</v>
      </c>
      <c r="G366" s="149" t="s">
        <v>29</v>
      </c>
      <c r="H366" s="149" t="s">
        <v>28</v>
      </c>
      <c r="I366" s="213"/>
      <c r="J366" s="156"/>
      <c r="K366" s="156"/>
      <c r="L366" s="60"/>
      <c r="M366" s="60"/>
    </row>
    <row r="367" spans="1:13" s="7" customFormat="1" ht="15" customHeight="1" x14ac:dyDescent="0.15">
      <c r="A367" s="236" t="s">
        <v>212</v>
      </c>
      <c r="B367" s="195" t="s">
        <v>259</v>
      </c>
      <c r="C367" s="198" t="s">
        <v>296</v>
      </c>
      <c r="D367" s="19">
        <v>124</v>
      </c>
      <c r="E367" s="19">
        <v>88</v>
      </c>
      <c r="F367" s="19">
        <v>241</v>
      </c>
      <c r="G367" s="19">
        <v>975</v>
      </c>
      <c r="H367" s="19">
        <v>445</v>
      </c>
      <c r="I367" s="19">
        <v>92</v>
      </c>
      <c r="J367" s="48"/>
      <c r="K367" s="37"/>
      <c r="L367" s="98"/>
      <c r="M367" s="28"/>
    </row>
    <row r="368" spans="1:13" s="4" customFormat="1" ht="15" customHeight="1" x14ac:dyDescent="0.15">
      <c r="A368" s="237"/>
      <c r="B368" s="195"/>
      <c r="C368" s="199"/>
      <c r="D368" s="50">
        <f>+D367/SUM($D367:$I367)*100</f>
        <v>6.3104325699745543</v>
      </c>
      <c r="E368" s="50">
        <f>+E367/SUM($D367:$I367)*100</f>
        <v>4.4783715012722647</v>
      </c>
      <c r="F368" s="50">
        <f>+F367/SUM($D367:$I367)*100</f>
        <v>12.264631043256998</v>
      </c>
      <c r="G368" s="50">
        <f t="shared" ref="G368:H368" si="143">+G367/SUM($D367:$I367)*100</f>
        <v>49.618320610687022</v>
      </c>
      <c r="H368" s="50">
        <f t="shared" si="143"/>
        <v>22.646310432569976</v>
      </c>
      <c r="I368" s="50">
        <f>+I367/SUM($D367:$I367)*100</f>
        <v>4.6819338422391859</v>
      </c>
      <c r="J368" s="99"/>
      <c r="K368" s="96"/>
      <c r="L368" s="60"/>
      <c r="M368" s="60"/>
    </row>
    <row r="369" spans="1:13" s="7" customFormat="1" ht="15" customHeight="1" x14ac:dyDescent="0.15">
      <c r="A369" s="237"/>
      <c r="B369" s="195"/>
      <c r="C369" s="229" t="s">
        <v>217</v>
      </c>
      <c r="D369" s="19">
        <v>124</v>
      </c>
      <c r="E369" s="19">
        <v>57</v>
      </c>
      <c r="F369" s="19">
        <v>228</v>
      </c>
      <c r="G369" s="19">
        <v>1071</v>
      </c>
      <c r="H369" s="19">
        <v>488</v>
      </c>
      <c r="I369" s="19">
        <v>89</v>
      </c>
      <c r="J369" s="48"/>
      <c r="K369" s="37"/>
      <c r="L369" s="98"/>
      <c r="M369" s="28"/>
    </row>
    <row r="370" spans="1:13" s="4" customFormat="1" ht="15" customHeight="1" x14ac:dyDescent="0.15">
      <c r="A370" s="237"/>
      <c r="B370" s="195"/>
      <c r="C370" s="230"/>
      <c r="D370" s="50">
        <f>+D369/SUM($D369:$I369)*100</f>
        <v>6.0281964025279535</v>
      </c>
      <c r="E370" s="50">
        <f>+E369/SUM($D369:$I369)*100</f>
        <v>2.7710257656781723</v>
      </c>
      <c r="F370" s="50">
        <f>+F369/SUM($D369:$I369)*100</f>
        <v>11.084103062712689</v>
      </c>
      <c r="G370" s="50">
        <f t="shared" ref="G370:H370" si="144">+G369/SUM($D369:$I369)*100</f>
        <v>52.066115702479344</v>
      </c>
      <c r="H370" s="50">
        <f t="shared" si="144"/>
        <v>23.723869713174526</v>
      </c>
      <c r="I370" s="50">
        <f>+I369/SUM($D369:$I369)*100</f>
        <v>4.3266893534273221</v>
      </c>
      <c r="J370" s="99"/>
      <c r="K370" s="96"/>
      <c r="L370" s="60"/>
      <c r="M370" s="60"/>
    </row>
    <row r="371" spans="1:13" s="7" customFormat="1" ht="15" customHeight="1" x14ac:dyDescent="0.15">
      <c r="A371" s="237"/>
      <c r="B371" s="195"/>
      <c r="C371" s="198" t="s">
        <v>285</v>
      </c>
      <c r="D371" s="19">
        <v>103</v>
      </c>
      <c r="E371" s="19">
        <v>62</v>
      </c>
      <c r="F371" s="19">
        <v>226</v>
      </c>
      <c r="G371" s="25">
        <v>1032</v>
      </c>
      <c r="H371" s="19">
        <v>471</v>
      </c>
      <c r="I371" s="19">
        <v>92</v>
      </c>
      <c r="J371" s="48"/>
      <c r="K371" s="37"/>
      <c r="L371" s="98"/>
      <c r="M371" s="28"/>
    </row>
    <row r="372" spans="1:13" s="4" customFormat="1" ht="15" customHeight="1" x14ac:dyDescent="0.15">
      <c r="A372" s="237"/>
      <c r="B372" s="195"/>
      <c r="C372" s="199"/>
      <c r="D372" s="20">
        <f t="shared" ref="D372:I372" si="145">+D371/SUM($D371:$I371)*100</f>
        <v>5.1863041289023162</v>
      </c>
      <c r="E372" s="20">
        <f t="shared" si="145"/>
        <v>3.1218529707955689</v>
      </c>
      <c r="F372" s="20">
        <f t="shared" si="145"/>
        <v>11.379657603222558</v>
      </c>
      <c r="G372" s="29">
        <f t="shared" si="145"/>
        <v>51.963746223564954</v>
      </c>
      <c r="H372" s="20">
        <f t="shared" si="145"/>
        <v>23.716012084592144</v>
      </c>
      <c r="I372" s="20">
        <f t="shared" si="145"/>
        <v>4.6324269889224574</v>
      </c>
      <c r="J372" s="99"/>
      <c r="K372" s="96"/>
      <c r="L372" s="60"/>
      <c r="M372" s="60"/>
    </row>
    <row r="373" spans="1:13" s="4" customFormat="1" ht="21" customHeight="1" x14ac:dyDescent="0.15">
      <c r="A373" s="100"/>
      <c r="B373" s="188"/>
      <c r="C373" s="101"/>
      <c r="D373" s="102"/>
      <c r="E373" s="102"/>
      <c r="F373" s="102"/>
      <c r="G373" s="102"/>
      <c r="H373" s="102"/>
      <c r="I373" s="102"/>
      <c r="J373" s="96"/>
      <c r="K373" s="96"/>
      <c r="L373" s="96"/>
      <c r="M373" s="60"/>
    </row>
    <row r="374" spans="1:13" s="4" customFormat="1" ht="15" customHeight="1" x14ac:dyDescent="0.15">
      <c r="A374" s="216" t="s">
        <v>56</v>
      </c>
      <c r="B374" s="217"/>
      <c r="C374" s="198" t="s">
        <v>57</v>
      </c>
      <c r="D374" s="97">
        <v>1</v>
      </c>
      <c r="E374" s="97">
        <v>2</v>
      </c>
      <c r="F374" s="97">
        <v>3</v>
      </c>
      <c r="G374" s="97">
        <v>4</v>
      </c>
      <c r="H374" s="97">
        <v>5</v>
      </c>
      <c r="I374" s="97">
        <v>6</v>
      </c>
      <c r="J374" s="212" t="s">
        <v>9</v>
      </c>
      <c r="K374" s="62"/>
      <c r="L374" s="62"/>
      <c r="M374" s="60"/>
    </row>
    <row r="375" spans="1:13" s="4" customFormat="1" ht="32.1" customHeight="1" x14ac:dyDescent="0.15">
      <c r="A375" s="218"/>
      <c r="B375" s="219"/>
      <c r="C375" s="199"/>
      <c r="D375" s="154" t="s">
        <v>30</v>
      </c>
      <c r="E375" s="154" t="s">
        <v>31</v>
      </c>
      <c r="F375" s="154" t="s">
        <v>66</v>
      </c>
      <c r="G375" s="154" t="s">
        <v>32</v>
      </c>
      <c r="H375" s="154" t="s">
        <v>33</v>
      </c>
      <c r="I375" s="154" t="s">
        <v>34</v>
      </c>
      <c r="J375" s="213"/>
      <c r="K375" s="156"/>
      <c r="L375" s="156"/>
      <c r="M375" s="60"/>
    </row>
    <row r="376" spans="1:13" s="7" customFormat="1" ht="15" customHeight="1" x14ac:dyDescent="0.15">
      <c r="A376" s="236" t="s">
        <v>213</v>
      </c>
      <c r="B376" s="195" t="s">
        <v>161</v>
      </c>
      <c r="C376" s="198" t="s">
        <v>296</v>
      </c>
      <c r="D376" s="19">
        <v>144</v>
      </c>
      <c r="E376" s="19">
        <v>10</v>
      </c>
      <c r="F376" s="19">
        <v>46</v>
      </c>
      <c r="G376" s="25">
        <v>1434</v>
      </c>
      <c r="H376" s="19">
        <v>112</v>
      </c>
      <c r="I376" s="46">
        <v>104</v>
      </c>
      <c r="J376" s="19">
        <v>115</v>
      </c>
      <c r="K376" s="37"/>
      <c r="L376" s="37"/>
      <c r="M376" s="28"/>
    </row>
    <row r="377" spans="1:13" s="4" customFormat="1" ht="15" customHeight="1" x14ac:dyDescent="0.15">
      <c r="A377" s="237"/>
      <c r="B377" s="195"/>
      <c r="C377" s="199"/>
      <c r="D377" s="20">
        <f>+D376/SUM($D376:$J376)*100</f>
        <v>7.328244274809161</v>
      </c>
      <c r="E377" s="20">
        <f t="shared" ref="E377" si="146">+E376/SUM($D376:$J376)*100</f>
        <v>0.5089058524173028</v>
      </c>
      <c r="F377" s="20">
        <f>+F376/SUM($D376:$J376)*100</f>
        <v>2.3409669211195929</v>
      </c>
      <c r="G377" s="20">
        <f t="shared" ref="G377:I377" si="147">+G376/SUM($D376:$J376)*100</f>
        <v>72.977099236641223</v>
      </c>
      <c r="H377" s="20">
        <f t="shared" si="147"/>
        <v>5.6997455470737917</v>
      </c>
      <c r="I377" s="20">
        <f t="shared" si="147"/>
        <v>5.2926208651399493</v>
      </c>
      <c r="J377" s="20">
        <f>+J376/SUM($D376:$J376)*100</f>
        <v>5.8524173027989823</v>
      </c>
      <c r="K377" s="96"/>
      <c r="L377" s="96"/>
      <c r="M377" s="60"/>
    </row>
    <row r="378" spans="1:13" s="7" customFormat="1" ht="15" customHeight="1" x14ac:dyDescent="0.15">
      <c r="A378" s="237"/>
      <c r="B378" s="195"/>
      <c r="C378" s="198" t="s">
        <v>217</v>
      </c>
      <c r="D378" s="19">
        <v>174</v>
      </c>
      <c r="E378" s="19">
        <v>13</v>
      </c>
      <c r="F378" s="19">
        <v>45</v>
      </c>
      <c r="G378" s="25">
        <v>1519</v>
      </c>
      <c r="H378" s="19">
        <v>113</v>
      </c>
      <c r="I378" s="46">
        <v>97</v>
      </c>
      <c r="J378" s="19">
        <v>96</v>
      </c>
      <c r="K378" s="37"/>
      <c r="L378" s="37"/>
      <c r="M378" s="28"/>
    </row>
    <row r="379" spans="1:13" s="4" customFormat="1" ht="15" customHeight="1" x14ac:dyDescent="0.15">
      <c r="A379" s="237"/>
      <c r="B379" s="195"/>
      <c r="C379" s="199"/>
      <c r="D379" s="20">
        <f>+D378/SUM($D378:$J378)*100</f>
        <v>8.4589207583859984</v>
      </c>
      <c r="E379" s="20">
        <f t="shared" ref="E379:J379" si="148">+E378/SUM($D378:$J378)*100</f>
        <v>0.63198833252309183</v>
      </c>
      <c r="F379" s="20">
        <f>+F378/SUM($D378:$J378)*100</f>
        <v>2.1876519202722413</v>
      </c>
      <c r="G379" s="20">
        <f t="shared" si="148"/>
        <v>73.845405930967431</v>
      </c>
      <c r="H379" s="20">
        <f t="shared" si="148"/>
        <v>5.4934370442391831</v>
      </c>
      <c r="I379" s="20">
        <f t="shared" si="148"/>
        <v>4.7156052503646091</v>
      </c>
      <c r="J379" s="20">
        <f t="shared" si="148"/>
        <v>4.6669907632474477</v>
      </c>
      <c r="K379" s="96"/>
      <c r="L379" s="96"/>
      <c r="M379" s="60"/>
    </row>
    <row r="380" spans="1:13" s="7" customFormat="1" ht="15" customHeight="1" x14ac:dyDescent="0.15">
      <c r="A380" s="237"/>
      <c r="B380" s="195"/>
      <c r="C380" s="198" t="s">
        <v>285</v>
      </c>
      <c r="D380" s="19">
        <v>145</v>
      </c>
      <c r="E380" s="19">
        <v>17</v>
      </c>
      <c r="F380" s="19">
        <v>48</v>
      </c>
      <c r="G380" s="25">
        <v>1448</v>
      </c>
      <c r="H380" s="19">
        <v>130</v>
      </c>
      <c r="I380" s="46">
        <v>76</v>
      </c>
      <c r="J380" s="19">
        <v>122</v>
      </c>
      <c r="K380" s="37"/>
      <c r="L380" s="37"/>
      <c r="M380" s="28"/>
    </row>
    <row r="381" spans="1:13" s="4" customFormat="1" ht="15" customHeight="1" x14ac:dyDescent="0.15">
      <c r="A381" s="237"/>
      <c r="B381" s="195"/>
      <c r="C381" s="199"/>
      <c r="D381" s="20">
        <f>+D380/SUM($D380:$J380)*100</f>
        <v>7.3011077542799594</v>
      </c>
      <c r="E381" s="20">
        <f t="shared" ref="E381:J381" si="149">+E380/SUM($D380:$J380)*100</f>
        <v>0.85599194360523667</v>
      </c>
      <c r="F381" s="20">
        <f t="shared" si="149"/>
        <v>2.416918429003021</v>
      </c>
      <c r="G381" s="20">
        <f t="shared" si="149"/>
        <v>72.910372608257802</v>
      </c>
      <c r="H381" s="20">
        <f t="shared" si="149"/>
        <v>6.545820745216516</v>
      </c>
      <c r="I381" s="20">
        <f t="shared" si="149"/>
        <v>3.8267875125881168</v>
      </c>
      <c r="J381" s="20">
        <f t="shared" si="149"/>
        <v>6.143001007049345</v>
      </c>
      <c r="K381" s="96"/>
      <c r="L381" s="96"/>
      <c r="M381" s="60"/>
    </row>
    <row r="382" spans="1:13" s="3" customFormat="1" ht="21" customHeight="1" x14ac:dyDescent="0.15">
      <c r="A382" s="59"/>
      <c r="B382" s="181"/>
      <c r="C382" s="32"/>
      <c r="D382" s="39"/>
      <c r="E382" s="39"/>
      <c r="F382" s="39"/>
      <c r="G382" s="39"/>
      <c r="H382" s="39"/>
      <c r="I382" s="39"/>
      <c r="J382" s="39"/>
      <c r="K382" s="39"/>
      <c r="L382" s="39"/>
      <c r="M382" s="18"/>
    </row>
    <row r="383" spans="1:13" s="1" customFormat="1" ht="24" customHeight="1" x14ac:dyDescent="0.15">
      <c r="A383" s="224" t="s">
        <v>138</v>
      </c>
      <c r="B383" s="224"/>
      <c r="C383" s="224"/>
      <c r="D383" s="224"/>
      <c r="E383" s="224"/>
      <c r="F383" s="224"/>
      <c r="G383" s="225"/>
      <c r="H383" s="225"/>
      <c r="I383" s="225"/>
      <c r="J383" s="225"/>
      <c r="K383" s="225"/>
      <c r="L383" s="225"/>
      <c r="M383" s="16"/>
    </row>
    <row r="384" spans="1:13" s="3" customFormat="1" ht="15.95" customHeight="1" x14ac:dyDescent="0.15">
      <c r="A384" s="216" t="s">
        <v>56</v>
      </c>
      <c r="B384" s="217"/>
      <c r="C384" s="198" t="s">
        <v>57</v>
      </c>
      <c r="D384" s="214" t="s">
        <v>15</v>
      </c>
      <c r="E384" s="214" t="s">
        <v>106</v>
      </c>
      <c r="F384" s="212" t="s">
        <v>9</v>
      </c>
      <c r="G384" s="80"/>
      <c r="H384" s="17"/>
      <c r="I384" s="17"/>
      <c r="J384" s="17"/>
      <c r="K384" s="17"/>
      <c r="L384" s="17"/>
      <c r="M384" s="18"/>
    </row>
    <row r="385" spans="1:13" s="3" customFormat="1" ht="15.95" customHeight="1" x14ac:dyDescent="0.15">
      <c r="A385" s="218"/>
      <c r="B385" s="219"/>
      <c r="C385" s="220"/>
      <c r="D385" s="215"/>
      <c r="E385" s="215"/>
      <c r="F385" s="213"/>
      <c r="G385" s="80"/>
      <c r="H385" s="17"/>
      <c r="I385" s="17"/>
      <c r="J385" s="17"/>
      <c r="K385" s="17"/>
      <c r="L385" s="17"/>
      <c r="M385" s="18"/>
    </row>
    <row r="386" spans="1:13" s="9" customFormat="1" ht="15" customHeight="1" x14ac:dyDescent="0.15">
      <c r="A386" s="221" t="s">
        <v>230</v>
      </c>
      <c r="B386" s="223" t="s">
        <v>162</v>
      </c>
      <c r="C386" s="198" t="s">
        <v>296</v>
      </c>
      <c r="D386" s="19">
        <v>1305</v>
      </c>
      <c r="E386" s="19">
        <v>584</v>
      </c>
      <c r="F386" s="19">
        <v>76</v>
      </c>
      <c r="G386" s="41"/>
      <c r="H386" s="41"/>
      <c r="I386" s="41"/>
      <c r="J386" s="41"/>
      <c r="K386" s="41"/>
      <c r="L386" s="41"/>
      <c r="M386" s="38"/>
    </row>
    <row r="387" spans="1:13" s="3" customFormat="1" ht="15" customHeight="1" x14ac:dyDescent="0.15">
      <c r="A387" s="222"/>
      <c r="B387" s="223"/>
      <c r="C387" s="199"/>
      <c r="D387" s="20">
        <f>+D386/SUM($D386:$F386)*100</f>
        <v>66.412213740458014</v>
      </c>
      <c r="E387" s="20">
        <f t="shared" ref="E387:F391" si="150">+E386/SUM($D386:$F386)*100</f>
        <v>29.720101781170484</v>
      </c>
      <c r="F387" s="20">
        <f t="shared" si="150"/>
        <v>3.8676844783715012</v>
      </c>
      <c r="G387" s="23"/>
      <c r="H387" s="23"/>
      <c r="I387" s="23"/>
      <c r="J387" s="23"/>
      <c r="K387" s="23"/>
      <c r="L387" s="23"/>
      <c r="M387" s="18"/>
    </row>
    <row r="388" spans="1:13" s="9" customFormat="1" ht="15" customHeight="1" x14ac:dyDescent="0.15">
      <c r="A388" s="222"/>
      <c r="B388" s="223"/>
      <c r="C388" s="198" t="s">
        <v>217</v>
      </c>
      <c r="D388" s="19">
        <v>1350</v>
      </c>
      <c r="E388" s="19">
        <v>629</v>
      </c>
      <c r="F388" s="19">
        <v>78</v>
      </c>
      <c r="G388" s="41"/>
      <c r="H388" s="41"/>
      <c r="I388" s="41"/>
      <c r="J388" s="41"/>
      <c r="K388" s="41"/>
      <c r="L388" s="41"/>
      <c r="M388" s="38"/>
    </row>
    <row r="389" spans="1:13" s="3" customFormat="1" ht="15" customHeight="1" x14ac:dyDescent="0.15">
      <c r="A389" s="222"/>
      <c r="B389" s="223"/>
      <c r="C389" s="199"/>
      <c r="D389" s="20">
        <f>+D388/SUM($D388:$F388)*100</f>
        <v>65.629557608167232</v>
      </c>
      <c r="E389" s="20">
        <f t="shared" si="150"/>
        <v>30.578512396694212</v>
      </c>
      <c r="F389" s="20">
        <f t="shared" si="150"/>
        <v>3.7919299951385517</v>
      </c>
      <c r="G389" s="23"/>
      <c r="H389" s="23"/>
      <c r="I389" s="23"/>
      <c r="J389" s="23"/>
      <c r="K389" s="23"/>
      <c r="L389" s="23"/>
      <c r="M389" s="18"/>
    </row>
    <row r="390" spans="1:13" s="9" customFormat="1" ht="15" customHeight="1" x14ac:dyDescent="0.15">
      <c r="A390" s="222"/>
      <c r="B390" s="223"/>
      <c r="C390" s="198" t="s">
        <v>285</v>
      </c>
      <c r="D390" s="19">
        <v>1263</v>
      </c>
      <c r="E390" s="19">
        <v>638</v>
      </c>
      <c r="F390" s="19">
        <v>85</v>
      </c>
      <c r="G390" s="41"/>
      <c r="H390" s="41"/>
      <c r="I390" s="41"/>
      <c r="J390" s="41"/>
      <c r="K390" s="41"/>
      <c r="L390" s="41"/>
      <c r="M390" s="38"/>
    </row>
    <row r="391" spans="1:13" s="3" customFormat="1" ht="15" customHeight="1" x14ac:dyDescent="0.15">
      <c r="A391" s="222"/>
      <c r="B391" s="223"/>
      <c r="C391" s="199"/>
      <c r="D391" s="20">
        <f>+D390/SUM($D390:$F390)*100</f>
        <v>63.59516616314199</v>
      </c>
      <c r="E391" s="20">
        <f t="shared" si="150"/>
        <v>32.124874118831826</v>
      </c>
      <c r="F391" s="20">
        <f t="shared" si="150"/>
        <v>4.2799597180261832</v>
      </c>
      <c r="G391" s="23"/>
      <c r="H391" s="23"/>
      <c r="I391" s="23"/>
      <c r="J391" s="23"/>
      <c r="K391" s="23"/>
      <c r="L391" s="23"/>
      <c r="M391" s="18"/>
    </row>
    <row r="392" spans="1:13" s="3" customFormat="1" ht="21" customHeight="1" x14ac:dyDescent="0.15">
      <c r="A392" s="33"/>
      <c r="B392" s="181"/>
      <c r="C392" s="33"/>
      <c r="D392" s="34"/>
      <c r="E392" s="34"/>
      <c r="F392" s="34"/>
      <c r="G392" s="34"/>
      <c r="H392" s="34"/>
      <c r="I392" s="34"/>
      <c r="J392" s="34"/>
      <c r="K392" s="34"/>
      <c r="L392" s="34"/>
      <c r="M392" s="18"/>
    </row>
    <row r="393" spans="1:13" s="3" customFormat="1" ht="15.95" customHeight="1" x14ac:dyDescent="0.15">
      <c r="A393" s="216" t="s">
        <v>56</v>
      </c>
      <c r="B393" s="217"/>
      <c r="C393" s="198" t="s">
        <v>57</v>
      </c>
      <c r="D393" s="214" t="s">
        <v>174</v>
      </c>
      <c r="E393" s="214" t="s">
        <v>175</v>
      </c>
      <c r="F393" s="212" t="s">
        <v>9</v>
      </c>
      <c r="G393" s="17"/>
      <c r="H393" s="17"/>
      <c r="I393" s="17"/>
      <c r="J393" s="17"/>
      <c r="K393" s="17"/>
      <c r="L393" s="17"/>
      <c r="M393" s="18"/>
    </row>
    <row r="394" spans="1:13" s="3" customFormat="1" ht="15.95" customHeight="1" x14ac:dyDescent="0.15">
      <c r="A394" s="218"/>
      <c r="B394" s="219"/>
      <c r="C394" s="199"/>
      <c r="D394" s="215"/>
      <c r="E394" s="215"/>
      <c r="F394" s="213"/>
      <c r="G394" s="17"/>
      <c r="H394" s="17"/>
      <c r="I394" s="17"/>
      <c r="J394" s="17"/>
      <c r="K394" s="17"/>
      <c r="L394" s="17"/>
      <c r="M394" s="18"/>
    </row>
    <row r="395" spans="1:13" s="3" customFormat="1" ht="15" customHeight="1" x14ac:dyDescent="0.15">
      <c r="A395" s="223" t="s">
        <v>344</v>
      </c>
      <c r="B395" s="223" t="s">
        <v>163</v>
      </c>
      <c r="C395" s="198" t="s">
        <v>296</v>
      </c>
      <c r="D395" s="19">
        <v>479</v>
      </c>
      <c r="E395" s="19">
        <v>1421</v>
      </c>
      <c r="F395" s="19">
        <v>65</v>
      </c>
      <c r="G395" s="17"/>
      <c r="H395" s="17"/>
      <c r="I395" s="17"/>
      <c r="J395" s="17"/>
      <c r="K395" s="17"/>
      <c r="L395" s="17"/>
      <c r="M395" s="18"/>
    </row>
    <row r="396" spans="1:13" s="3" customFormat="1" ht="15" customHeight="1" x14ac:dyDescent="0.15">
      <c r="A396" s="223"/>
      <c r="B396" s="223"/>
      <c r="C396" s="199"/>
      <c r="D396" s="20">
        <f>+D395/SUM($D395:$F395)*100</f>
        <v>24.376590330788805</v>
      </c>
      <c r="E396" s="20">
        <f t="shared" ref="E396:F400" si="151">+E395/SUM($D395:$F395)*100</f>
        <v>72.315521628498729</v>
      </c>
      <c r="F396" s="20">
        <f t="shared" si="151"/>
        <v>3.3078880407124678</v>
      </c>
      <c r="G396" s="17"/>
      <c r="H396" s="17"/>
      <c r="I396" s="17"/>
      <c r="J396" s="17"/>
      <c r="K396" s="17"/>
      <c r="L396" s="17"/>
      <c r="M396" s="18"/>
    </row>
    <row r="397" spans="1:13" s="3" customFormat="1" ht="15" customHeight="1" x14ac:dyDescent="0.15">
      <c r="A397" s="223"/>
      <c r="B397" s="223"/>
      <c r="C397" s="198" t="s">
        <v>217</v>
      </c>
      <c r="D397" s="19">
        <v>487</v>
      </c>
      <c r="E397" s="19">
        <v>1504</v>
      </c>
      <c r="F397" s="19">
        <v>66</v>
      </c>
      <c r="G397" s="17"/>
      <c r="H397" s="17"/>
      <c r="I397" s="17"/>
      <c r="J397" s="17"/>
      <c r="K397" s="17"/>
      <c r="L397" s="17"/>
      <c r="M397" s="18"/>
    </row>
    <row r="398" spans="1:13" s="3" customFormat="1" ht="15" customHeight="1" x14ac:dyDescent="0.15">
      <c r="A398" s="223"/>
      <c r="B398" s="223"/>
      <c r="C398" s="199"/>
      <c r="D398" s="20">
        <f>+D397/SUM($D397:$F397)*100</f>
        <v>23.675255226057367</v>
      </c>
      <c r="E398" s="20">
        <f t="shared" si="151"/>
        <v>73.116188624210011</v>
      </c>
      <c r="F398" s="20">
        <f t="shared" si="151"/>
        <v>3.2085561497326207</v>
      </c>
      <c r="G398" s="17"/>
      <c r="H398" s="17"/>
      <c r="I398" s="17"/>
      <c r="J398" s="17"/>
      <c r="K398" s="17"/>
      <c r="L398" s="17"/>
      <c r="M398" s="18"/>
    </row>
    <row r="399" spans="1:13" s="3" customFormat="1" ht="15" customHeight="1" x14ac:dyDescent="0.15">
      <c r="A399" s="223"/>
      <c r="B399" s="223"/>
      <c r="C399" s="198" t="s">
        <v>285</v>
      </c>
      <c r="D399" s="19">
        <v>409</v>
      </c>
      <c r="E399" s="19">
        <v>1501</v>
      </c>
      <c r="F399" s="19">
        <v>76</v>
      </c>
      <c r="G399" s="17"/>
      <c r="H399" s="17"/>
      <c r="I399" s="17"/>
      <c r="J399" s="17"/>
      <c r="K399" s="17"/>
      <c r="L399" s="17"/>
      <c r="M399" s="18"/>
    </row>
    <row r="400" spans="1:13" s="3" customFormat="1" ht="15" customHeight="1" x14ac:dyDescent="0.15">
      <c r="A400" s="223"/>
      <c r="B400" s="223"/>
      <c r="C400" s="199"/>
      <c r="D400" s="20">
        <f>+D399/SUM($D399:$F399)*100</f>
        <v>20.594159113796575</v>
      </c>
      <c r="E400" s="20">
        <f t="shared" si="151"/>
        <v>75.579053373615309</v>
      </c>
      <c r="F400" s="20">
        <f t="shared" si="151"/>
        <v>3.8267875125881168</v>
      </c>
      <c r="G400" s="17"/>
      <c r="H400" s="17"/>
      <c r="I400" s="17"/>
      <c r="J400" s="17"/>
      <c r="K400" s="17"/>
      <c r="L400" s="17"/>
      <c r="M400" s="18"/>
    </row>
    <row r="401" spans="1:13" s="3" customFormat="1" ht="21" customHeight="1" x14ac:dyDescent="0.15">
      <c r="A401" s="33"/>
      <c r="B401" s="181"/>
      <c r="C401" s="33"/>
      <c r="D401" s="34"/>
      <c r="E401" s="34"/>
      <c r="F401" s="34"/>
      <c r="G401" s="34"/>
      <c r="H401" s="34"/>
      <c r="I401" s="34"/>
      <c r="J401" s="34"/>
      <c r="K401" s="34"/>
      <c r="L401" s="34"/>
      <c r="M401" s="18"/>
    </row>
    <row r="402" spans="1:13" s="3" customFormat="1" ht="15.95" customHeight="1" x14ac:dyDescent="0.15">
      <c r="A402" s="216" t="s">
        <v>56</v>
      </c>
      <c r="B402" s="217"/>
      <c r="C402" s="198" t="s">
        <v>57</v>
      </c>
      <c r="D402" s="214" t="s">
        <v>312</v>
      </c>
      <c r="E402" s="214" t="s">
        <v>313</v>
      </c>
      <c r="F402" s="212" t="s">
        <v>9</v>
      </c>
      <c r="G402" s="17"/>
      <c r="H402" s="17"/>
      <c r="I402" s="17"/>
      <c r="J402" s="17"/>
      <c r="K402" s="17"/>
      <c r="L402" s="17"/>
      <c r="M402" s="18"/>
    </row>
    <row r="403" spans="1:13" s="3" customFormat="1" ht="15.95" customHeight="1" x14ac:dyDescent="0.15">
      <c r="A403" s="218"/>
      <c r="B403" s="219"/>
      <c r="C403" s="199"/>
      <c r="D403" s="215"/>
      <c r="E403" s="215"/>
      <c r="F403" s="213"/>
      <c r="G403" s="17"/>
      <c r="H403" s="17"/>
      <c r="I403" s="17"/>
      <c r="J403" s="17"/>
      <c r="K403" s="17"/>
      <c r="L403" s="17"/>
      <c r="M403" s="18"/>
    </row>
    <row r="404" spans="1:13" s="3" customFormat="1" ht="15" customHeight="1" x14ac:dyDescent="0.15">
      <c r="A404" s="223" t="s">
        <v>345</v>
      </c>
      <c r="B404" s="223" t="s">
        <v>356</v>
      </c>
      <c r="C404" s="198" t="s">
        <v>296</v>
      </c>
      <c r="D404" s="19">
        <v>844</v>
      </c>
      <c r="E404" s="19">
        <v>1059</v>
      </c>
      <c r="F404" s="19">
        <v>62</v>
      </c>
      <c r="G404" s="17"/>
      <c r="H404" s="17"/>
      <c r="I404" s="17"/>
      <c r="J404" s="17"/>
      <c r="K404" s="17"/>
      <c r="L404" s="17"/>
      <c r="M404" s="18"/>
    </row>
    <row r="405" spans="1:13" s="3" customFormat="1" ht="15" customHeight="1" x14ac:dyDescent="0.15">
      <c r="A405" s="223"/>
      <c r="B405" s="223"/>
      <c r="C405" s="199"/>
      <c r="D405" s="20">
        <f>+D404/SUM($D404:$F404)*100</f>
        <v>42.951653944020357</v>
      </c>
      <c r="E405" s="20">
        <f>+E404/SUM($D404:$F404)*100</f>
        <v>53.893129770992367</v>
      </c>
      <c r="F405" s="20">
        <f t="shared" ref="F405:F407" si="152">+F404/SUM($D404:$F404)*100</f>
        <v>3.1552162849872771</v>
      </c>
      <c r="G405" s="17"/>
      <c r="H405" s="17"/>
      <c r="I405" s="17"/>
      <c r="J405" s="17"/>
      <c r="K405" s="17"/>
      <c r="L405" s="17"/>
      <c r="M405" s="18"/>
    </row>
    <row r="406" spans="1:13" s="3" customFormat="1" ht="15" customHeight="1" x14ac:dyDescent="0.15">
      <c r="A406" s="223"/>
      <c r="B406" s="223"/>
      <c r="C406" s="198" t="s">
        <v>217</v>
      </c>
      <c r="D406" s="19">
        <v>762</v>
      </c>
      <c r="E406" s="19">
        <v>1176</v>
      </c>
      <c r="F406" s="19">
        <v>119</v>
      </c>
      <c r="G406" s="17"/>
      <c r="H406" s="17"/>
      <c r="I406" s="17"/>
      <c r="J406" s="17"/>
      <c r="K406" s="17"/>
      <c r="L406" s="17"/>
      <c r="M406" s="18"/>
    </row>
    <row r="407" spans="1:13" s="3" customFormat="1" ht="15" customHeight="1" x14ac:dyDescent="0.15">
      <c r="A407" s="223"/>
      <c r="B407" s="223"/>
      <c r="C407" s="199"/>
      <c r="D407" s="20">
        <f>+D406/SUM($D406:$F406)*100</f>
        <v>37.044239183276616</v>
      </c>
      <c r="E407" s="20">
        <f>+E406/SUM($D406:$F406)*100</f>
        <v>57.170636849781232</v>
      </c>
      <c r="F407" s="20">
        <f t="shared" si="152"/>
        <v>5.785123966942149</v>
      </c>
      <c r="G407" s="17"/>
      <c r="H407" s="17"/>
      <c r="I407" s="17"/>
      <c r="J407" s="17"/>
      <c r="K407" s="17"/>
      <c r="L407" s="17"/>
      <c r="M407" s="18"/>
    </row>
    <row r="408" spans="1:13" s="3" customFormat="1" ht="15" customHeight="1" x14ac:dyDescent="0.15">
      <c r="A408" s="223"/>
      <c r="B408" s="223"/>
      <c r="C408" s="198" t="s">
        <v>285</v>
      </c>
      <c r="D408" s="19">
        <v>594</v>
      </c>
      <c r="E408" s="19">
        <v>1317</v>
      </c>
      <c r="F408" s="19">
        <v>75</v>
      </c>
      <c r="G408" s="17"/>
      <c r="H408" s="17"/>
      <c r="I408" s="17"/>
      <c r="J408" s="17"/>
      <c r="K408" s="17"/>
      <c r="L408" s="17"/>
      <c r="M408" s="18"/>
    </row>
    <row r="409" spans="1:13" s="3" customFormat="1" ht="15" customHeight="1" x14ac:dyDescent="0.15">
      <c r="A409" s="223"/>
      <c r="B409" s="223"/>
      <c r="C409" s="199"/>
      <c r="D409" s="20">
        <f>+D408/SUM($D408:$F408)*100</f>
        <v>29.909365558912388</v>
      </c>
      <c r="E409" s="20">
        <f t="shared" ref="E409:F409" si="153">+E408/SUM($D408:$F408)*100</f>
        <v>66.314199395770387</v>
      </c>
      <c r="F409" s="20">
        <f t="shared" si="153"/>
        <v>3.7764350453172204</v>
      </c>
      <c r="G409" s="17"/>
      <c r="H409" s="17"/>
      <c r="I409" s="17"/>
      <c r="J409" s="17"/>
      <c r="K409" s="17"/>
      <c r="L409" s="17"/>
      <c r="M409" s="18"/>
    </row>
    <row r="410" spans="1:13" s="14" customFormat="1" ht="21" customHeight="1" x14ac:dyDescent="0.15">
      <c r="A410" s="70"/>
      <c r="B410" s="183"/>
      <c r="C410" s="71"/>
      <c r="D410" s="72"/>
      <c r="E410" s="72"/>
      <c r="F410" s="72"/>
      <c r="G410" s="72"/>
      <c r="H410" s="72"/>
      <c r="I410" s="72"/>
      <c r="J410" s="72"/>
      <c r="K410" s="72"/>
      <c r="L410" s="72"/>
      <c r="M410" s="73"/>
    </row>
    <row r="411" spans="1:13" s="3" customFormat="1" ht="15" customHeight="1" x14ac:dyDescent="0.15">
      <c r="A411" s="216" t="s">
        <v>56</v>
      </c>
      <c r="B411" s="217"/>
      <c r="C411" s="198" t="s">
        <v>57</v>
      </c>
      <c r="D411" s="151">
        <v>1</v>
      </c>
      <c r="E411" s="151">
        <v>2</v>
      </c>
      <c r="F411" s="151">
        <v>3</v>
      </c>
      <c r="G411" s="151">
        <v>4</v>
      </c>
      <c r="H411" s="151">
        <v>5</v>
      </c>
      <c r="I411" s="226" t="s">
        <v>9</v>
      </c>
      <c r="J411" s="74" t="s">
        <v>2</v>
      </c>
      <c r="K411" s="151">
        <v>3</v>
      </c>
      <c r="L411" s="151" t="s">
        <v>3</v>
      </c>
      <c r="M411" s="18"/>
    </row>
    <row r="412" spans="1:13" s="3" customFormat="1" ht="46.5" customHeight="1" x14ac:dyDescent="0.15">
      <c r="A412" s="218"/>
      <c r="B412" s="219"/>
      <c r="C412" s="220"/>
      <c r="D412" s="145" t="s">
        <v>260</v>
      </c>
      <c r="E412" s="145" t="s">
        <v>261</v>
      </c>
      <c r="F412" s="145" t="s">
        <v>11</v>
      </c>
      <c r="G412" s="145" t="s">
        <v>262</v>
      </c>
      <c r="H412" s="145" t="s">
        <v>263</v>
      </c>
      <c r="I412" s="227"/>
      <c r="J412" s="152" t="s">
        <v>260</v>
      </c>
      <c r="K412" s="145" t="s">
        <v>11</v>
      </c>
      <c r="L412" s="145" t="s">
        <v>263</v>
      </c>
      <c r="M412" s="18"/>
    </row>
    <row r="413" spans="1:13" s="7" customFormat="1" ht="15" customHeight="1" x14ac:dyDescent="0.15">
      <c r="A413" s="221" t="s">
        <v>346</v>
      </c>
      <c r="B413" s="223" t="s">
        <v>305</v>
      </c>
      <c r="C413" s="198" t="s">
        <v>296</v>
      </c>
      <c r="D413" s="19">
        <v>537</v>
      </c>
      <c r="E413" s="19">
        <v>909</v>
      </c>
      <c r="F413" s="19">
        <v>375</v>
      </c>
      <c r="G413" s="25">
        <v>41</v>
      </c>
      <c r="H413" s="19">
        <v>37</v>
      </c>
      <c r="I413" s="26">
        <v>66</v>
      </c>
      <c r="J413" s="27">
        <f t="shared" ref="J413:J418" si="154">+D413+E413</f>
        <v>1446</v>
      </c>
      <c r="K413" s="19">
        <f t="shared" ref="K413:K418" si="155">+F413</f>
        <v>375</v>
      </c>
      <c r="L413" s="19">
        <f t="shared" ref="L413:L418" si="156">+G413+H413</f>
        <v>78</v>
      </c>
      <c r="M413" s="28"/>
    </row>
    <row r="414" spans="1:13" s="3" customFormat="1" ht="15" customHeight="1" x14ac:dyDescent="0.15">
      <c r="A414" s="222"/>
      <c r="B414" s="223"/>
      <c r="C414" s="199"/>
      <c r="D414" s="20">
        <f>+D413/SUM($D413:$I413)*100</f>
        <v>27.328244274809162</v>
      </c>
      <c r="E414" s="20">
        <f t="shared" ref="E414" si="157">+E413/SUM($D413:$I413)*100</f>
        <v>46.259541984732827</v>
      </c>
      <c r="F414" s="20">
        <f>+F413/SUM($D413:$I413)*100</f>
        <v>19.083969465648856</v>
      </c>
      <c r="G414" s="29">
        <f t="shared" ref="G414:H414" si="158">+G413/SUM($D413:$I413)*100</f>
        <v>2.0865139949109412</v>
      </c>
      <c r="H414" s="20">
        <f t="shared" si="158"/>
        <v>1.8829516539440201</v>
      </c>
      <c r="I414" s="30">
        <f>+I413/SUM($D413:$I413)*100</f>
        <v>3.3587786259541987</v>
      </c>
      <c r="J414" s="56">
        <f>+D414+E414</f>
        <v>73.587786259541986</v>
      </c>
      <c r="K414" s="57">
        <f t="shared" si="155"/>
        <v>19.083969465648856</v>
      </c>
      <c r="L414" s="57">
        <f t="shared" si="156"/>
        <v>3.9694656488549613</v>
      </c>
      <c r="M414" s="18"/>
    </row>
    <row r="415" spans="1:13" s="7" customFormat="1" ht="15" customHeight="1" x14ac:dyDescent="0.15">
      <c r="A415" s="222"/>
      <c r="B415" s="223"/>
      <c r="C415" s="198" t="s">
        <v>217</v>
      </c>
      <c r="D415" s="19">
        <v>392</v>
      </c>
      <c r="E415" s="19">
        <v>910</v>
      </c>
      <c r="F415" s="19">
        <v>558</v>
      </c>
      <c r="G415" s="25">
        <v>68</v>
      </c>
      <c r="H415" s="19">
        <v>25</v>
      </c>
      <c r="I415" s="26">
        <v>104</v>
      </c>
      <c r="J415" s="27">
        <f t="shared" si="154"/>
        <v>1302</v>
      </c>
      <c r="K415" s="19">
        <f t="shared" si="155"/>
        <v>558</v>
      </c>
      <c r="L415" s="19">
        <f t="shared" si="156"/>
        <v>93</v>
      </c>
      <c r="M415" s="28"/>
    </row>
    <row r="416" spans="1:13" s="3" customFormat="1" ht="15" customHeight="1" x14ac:dyDescent="0.15">
      <c r="A416" s="222"/>
      <c r="B416" s="223"/>
      <c r="C416" s="199"/>
      <c r="D416" s="20">
        <f>+D415/SUM($D415:$I415)*100</f>
        <v>19.056878949927079</v>
      </c>
      <c r="E416" s="20">
        <f t="shared" ref="E416:H416" si="159">+E415/SUM($D415:$I415)*100</f>
        <v>44.239183276616437</v>
      </c>
      <c r="F416" s="20">
        <f>+F415/SUM($D415:$I415)*100</f>
        <v>27.126883811375791</v>
      </c>
      <c r="G416" s="29">
        <f t="shared" si="159"/>
        <v>3.3057851239669422</v>
      </c>
      <c r="H416" s="20">
        <f t="shared" si="159"/>
        <v>1.2153621779290227</v>
      </c>
      <c r="I416" s="30">
        <f>+I415/SUM($D415:$I415)*100</f>
        <v>5.0559066601847347</v>
      </c>
      <c r="J416" s="56">
        <f t="shared" si="154"/>
        <v>63.296062226543512</v>
      </c>
      <c r="K416" s="57">
        <f t="shared" si="155"/>
        <v>27.126883811375791</v>
      </c>
      <c r="L416" s="57">
        <f t="shared" si="156"/>
        <v>4.5211473018959651</v>
      </c>
      <c r="M416" s="18"/>
    </row>
    <row r="417" spans="1:13" s="7" customFormat="1" ht="15" customHeight="1" x14ac:dyDescent="0.15">
      <c r="A417" s="222"/>
      <c r="B417" s="223"/>
      <c r="C417" s="198" t="s">
        <v>285</v>
      </c>
      <c r="D417" s="19">
        <v>387</v>
      </c>
      <c r="E417" s="19">
        <v>910</v>
      </c>
      <c r="F417" s="19">
        <v>532</v>
      </c>
      <c r="G417" s="25">
        <v>45</v>
      </c>
      <c r="H417" s="19">
        <v>20</v>
      </c>
      <c r="I417" s="26">
        <v>92</v>
      </c>
      <c r="J417" s="27">
        <f t="shared" si="154"/>
        <v>1297</v>
      </c>
      <c r="K417" s="19">
        <f t="shared" si="155"/>
        <v>532</v>
      </c>
      <c r="L417" s="19">
        <f t="shared" si="156"/>
        <v>65</v>
      </c>
      <c r="M417" s="28"/>
    </row>
    <row r="418" spans="1:13" s="3" customFormat="1" ht="15" customHeight="1" x14ac:dyDescent="0.15">
      <c r="A418" s="222"/>
      <c r="B418" s="223"/>
      <c r="C418" s="199"/>
      <c r="D418" s="20">
        <f t="shared" ref="D418:I418" si="160">+D417/SUM($D417:$I417)*100</f>
        <v>19.486404833836858</v>
      </c>
      <c r="E418" s="20">
        <f t="shared" si="160"/>
        <v>45.820745216515604</v>
      </c>
      <c r="F418" s="20">
        <f t="shared" si="160"/>
        <v>26.787512588116819</v>
      </c>
      <c r="G418" s="29">
        <f t="shared" si="160"/>
        <v>2.2658610271903323</v>
      </c>
      <c r="H418" s="20">
        <f t="shared" si="160"/>
        <v>1.0070493454179255</v>
      </c>
      <c r="I418" s="30">
        <f t="shared" si="160"/>
        <v>4.6324269889224574</v>
      </c>
      <c r="J418" s="56">
        <f t="shared" si="154"/>
        <v>65.307150050352462</v>
      </c>
      <c r="K418" s="57">
        <f t="shared" si="155"/>
        <v>26.787512588116819</v>
      </c>
      <c r="L418" s="57">
        <f t="shared" si="156"/>
        <v>3.2729103726082576</v>
      </c>
      <c r="M418" s="18"/>
    </row>
    <row r="419" spans="1:13" s="3" customFormat="1" ht="21" customHeight="1" x14ac:dyDescent="0.15">
      <c r="A419" s="140"/>
      <c r="B419" s="181"/>
      <c r="C419" s="33"/>
      <c r="D419" s="34"/>
      <c r="E419" s="34"/>
      <c r="F419" s="34"/>
      <c r="G419" s="34"/>
      <c r="H419" s="34"/>
      <c r="I419" s="34"/>
      <c r="J419" s="169"/>
      <c r="K419" s="34"/>
      <c r="L419" s="34"/>
      <c r="M419" s="18"/>
    </row>
    <row r="420" spans="1:13" s="4" customFormat="1" ht="15" customHeight="1" x14ac:dyDescent="0.15">
      <c r="A420" s="216" t="s">
        <v>56</v>
      </c>
      <c r="B420" s="217"/>
      <c r="C420" s="198" t="s">
        <v>57</v>
      </c>
      <c r="D420" s="97">
        <v>1</v>
      </c>
      <c r="E420" s="97">
        <v>2</v>
      </c>
      <c r="F420" s="97">
        <v>3</v>
      </c>
      <c r="G420" s="97">
        <v>4</v>
      </c>
      <c r="H420" s="97">
        <v>5</v>
      </c>
      <c r="I420" s="235" t="s">
        <v>9</v>
      </c>
      <c r="J420" s="24" t="s">
        <v>2</v>
      </c>
      <c r="K420" s="151">
        <v>3</v>
      </c>
      <c r="L420" s="151" t="s">
        <v>3</v>
      </c>
      <c r="M420" s="60"/>
    </row>
    <row r="421" spans="1:13" s="4" customFormat="1" ht="32.1" customHeight="1" x14ac:dyDescent="0.15">
      <c r="A421" s="218"/>
      <c r="B421" s="219"/>
      <c r="C421" s="199"/>
      <c r="D421" s="146" t="s">
        <v>107</v>
      </c>
      <c r="E421" s="146" t="s">
        <v>68</v>
      </c>
      <c r="F421" s="146" t="s">
        <v>69</v>
      </c>
      <c r="G421" s="146" t="s">
        <v>70</v>
      </c>
      <c r="H421" s="146" t="s">
        <v>71</v>
      </c>
      <c r="I421" s="235"/>
      <c r="J421" s="103" t="s">
        <v>73</v>
      </c>
      <c r="K421" s="143" t="s">
        <v>11</v>
      </c>
      <c r="L421" s="143" t="s">
        <v>74</v>
      </c>
      <c r="M421" s="60"/>
    </row>
    <row r="422" spans="1:13" s="4" customFormat="1" ht="15" customHeight="1" x14ac:dyDescent="0.15">
      <c r="A422" s="223" t="s">
        <v>347</v>
      </c>
      <c r="B422" s="223" t="s">
        <v>113</v>
      </c>
      <c r="C422" s="198" t="s">
        <v>296</v>
      </c>
      <c r="D422" s="19">
        <v>941</v>
      </c>
      <c r="E422" s="19">
        <v>612</v>
      </c>
      <c r="F422" s="19">
        <v>285</v>
      </c>
      <c r="G422" s="25">
        <v>23</v>
      </c>
      <c r="H422" s="19">
        <v>20</v>
      </c>
      <c r="I422" s="26">
        <v>84</v>
      </c>
      <c r="J422" s="27">
        <f t="shared" ref="J422:J427" si="161">+D422+E422</f>
        <v>1553</v>
      </c>
      <c r="K422" s="19">
        <f t="shared" ref="K422:K427" si="162">+F422</f>
        <v>285</v>
      </c>
      <c r="L422" s="19">
        <f t="shared" ref="L422:L427" si="163">+G422+H422</f>
        <v>43</v>
      </c>
      <c r="M422" s="60"/>
    </row>
    <row r="423" spans="1:13" s="4" customFormat="1" ht="15" customHeight="1" x14ac:dyDescent="0.15">
      <c r="A423" s="223"/>
      <c r="B423" s="223"/>
      <c r="C423" s="199"/>
      <c r="D423" s="20">
        <f>+D422/SUM($D422:$I422)*100</f>
        <v>47.888040712468197</v>
      </c>
      <c r="E423" s="20">
        <f t="shared" ref="E423" si="164">+E422/SUM($D422:$I422)*100</f>
        <v>31.145038167938932</v>
      </c>
      <c r="F423" s="20">
        <f>+F422/SUM($D422:$I422)*100</f>
        <v>14.503816793893129</v>
      </c>
      <c r="G423" s="29">
        <f t="shared" ref="G423:I423" si="165">+G422/SUM($D422:$I422)*100</f>
        <v>1.1704834605597965</v>
      </c>
      <c r="H423" s="20">
        <f t="shared" si="165"/>
        <v>1.0178117048346056</v>
      </c>
      <c r="I423" s="30">
        <f t="shared" si="165"/>
        <v>4.2748091603053435</v>
      </c>
      <c r="J423" s="56">
        <f t="shared" si="161"/>
        <v>79.033078880407132</v>
      </c>
      <c r="K423" s="57">
        <f t="shared" si="162"/>
        <v>14.503816793893129</v>
      </c>
      <c r="L423" s="57">
        <f t="shared" si="163"/>
        <v>2.1882951653944023</v>
      </c>
      <c r="M423" s="60"/>
    </row>
    <row r="424" spans="1:13" s="4" customFormat="1" ht="15" customHeight="1" x14ac:dyDescent="0.15">
      <c r="A424" s="223"/>
      <c r="B424" s="223"/>
      <c r="C424" s="198" t="s">
        <v>217</v>
      </c>
      <c r="D424" s="19">
        <v>944</v>
      </c>
      <c r="E424" s="19">
        <v>704</v>
      </c>
      <c r="F424" s="19">
        <v>291</v>
      </c>
      <c r="G424" s="25">
        <v>23</v>
      </c>
      <c r="H424" s="19">
        <v>23</v>
      </c>
      <c r="I424" s="26">
        <v>72</v>
      </c>
      <c r="J424" s="27">
        <f>+D424+E424</f>
        <v>1648</v>
      </c>
      <c r="K424" s="19">
        <f t="shared" si="162"/>
        <v>291</v>
      </c>
      <c r="L424" s="19">
        <f t="shared" si="163"/>
        <v>46</v>
      </c>
      <c r="M424" s="60"/>
    </row>
    <row r="425" spans="1:13" s="4" customFormat="1" ht="15" customHeight="1" x14ac:dyDescent="0.15">
      <c r="A425" s="223"/>
      <c r="B425" s="223"/>
      <c r="C425" s="199"/>
      <c r="D425" s="20">
        <f>+D424/SUM($D424:$I424)*100</f>
        <v>45.892075838599908</v>
      </c>
      <c r="E425" s="20">
        <f t="shared" ref="E425:I425" si="166">+E424/SUM($D424:$I424)*100</f>
        <v>34.224598930481278</v>
      </c>
      <c r="F425" s="20">
        <f>+F424/SUM($D424:$I424)*100</f>
        <v>14.146815751093825</v>
      </c>
      <c r="G425" s="29">
        <f t="shared" si="166"/>
        <v>1.1181332036947009</v>
      </c>
      <c r="H425" s="20">
        <f t="shared" si="166"/>
        <v>1.1181332036947009</v>
      </c>
      <c r="I425" s="30">
        <f t="shared" si="166"/>
        <v>3.5002430724355862</v>
      </c>
      <c r="J425" s="56">
        <f t="shared" si="161"/>
        <v>80.116674769081186</v>
      </c>
      <c r="K425" s="57">
        <f t="shared" si="162"/>
        <v>14.146815751093825</v>
      </c>
      <c r="L425" s="57">
        <f t="shared" si="163"/>
        <v>2.2362664073894019</v>
      </c>
      <c r="M425" s="60"/>
    </row>
    <row r="426" spans="1:13" s="4" customFormat="1" ht="15" customHeight="1" x14ac:dyDescent="0.15">
      <c r="A426" s="223"/>
      <c r="B426" s="223"/>
      <c r="C426" s="198" t="s">
        <v>285</v>
      </c>
      <c r="D426" s="19">
        <v>830</v>
      </c>
      <c r="E426" s="19">
        <v>724</v>
      </c>
      <c r="F426" s="19">
        <v>313</v>
      </c>
      <c r="G426" s="25">
        <v>21</v>
      </c>
      <c r="H426" s="19">
        <v>17</v>
      </c>
      <c r="I426" s="26">
        <v>81</v>
      </c>
      <c r="J426" s="27">
        <f t="shared" si="161"/>
        <v>1554</v>
      </c>
      <c r="K426" s="19">
        <f t="shared" si="162"/>
        <v>313</v>
      </c>
      <c r="L426" s="19">
        <f t="shared" si="163"/>
        <v>38</v>
      </c>
      <c r="M426" s="60"/>
    </row>
    <row r="427" spans="1:13" s="4" customFormat="1" ht="15" customHeight="1" x14ac:dyDescent="0.15">
      <c r="A427" s="223"/>
      <c r="B427" s="223"/>
      <c r="C427" s="199"/>
      <c r="D427" s="20">
        <f t="shared" ref="D427:I427" si="167">+D426/SUM($D426:$I426)*100</f>
        <v>41.792547834843909</v>
      </c>
      <c r="E427" s="20">
        <f t="shared" si="167"/>
        <v>36.455186304128901</v>
      </c>
      <c r="F427" s="20">
        <f t="shared" si="167"/>
        <v>15.760322255790534</v>
      </c>
      <c r="G427" s="29">
        <f t="shared" si="167"/>
        <v>1.0574018126888218</v>
      </c>
      <c r="H427" s="20">
        <f t="shared" si="167"/>
        <v>0.85599194360523667</v>
      </c>
      <c r="I427" s="30">
        <f t="shared" si="167"/>
        <v>4.0785498489425986</v>
      </c>
      <c r="J427" s="56">
        <f t="shared" si="161"/>
        <v>78.247734138972817</v>
      </c>
      <c r="K427" s="57">
        <f t="shared" si="162"/>
        <v>15.760322255790534</v>
      </c>
      <c r="L427" s="57">
        <f t="shared" si="163"/>
        <v>1.9133937562940586</v>
      </c>
      <c r="M427" s="60"/>
    </row>
    <row r="428" spans="1:13" s="14" customFormat="1" ht="21" customHeight="1" x14ac:dyDescent="0.15">
      <c r="A428" s="70"/>
      <c r="B428" s="183"/>
      <c r="C428" s="71"/>
      <c r="D428" s="72"/>
      <c r="E428" s="72"/>
      <c r="F428" s="72"/>
      <c r="G428" s="72"/>
      <c r="H428" s="72"/>
      <c r="I428" s="72"/>
      <c r="J428" s="72"/>
      <c r="K428" s="72"/>
      <c r="L428" s="72"/>
      <c r="M428" s="73"/>
    </row>
    <row r="429" spans="1:13" s="3" customFormat="1" ht="15" customHeight="1" x14ac:dyDescent="0.15">
      <c r="A429" s="216" t="s">
        <v>56</v>
      </c>
      <c r="B429" s="217"/>
      <c r="C429" s="198" t="s">
        <v>57</v>
      </c>
      <c r="D429" s="151">
        <v>1</v>
      </c>
      <c r="E429" s="151">
        <v>2</v>
      </c>
      <c r="F429" s="151">
        <v>3</v>
      </c>
      <c r="G429" s="151">
        <v>4</v>
      </c>
      <c r="H429" s="151">
        <v>5</v>
      </c>
      <c r="I429" s="226" t="s">
        <v>9</v>
      </c>
      <c r="J429" s="74" t="s">
        <v>2</v>
      </c>
      <c r="K429" s="151">
        <v>3</v>
      </c>
      <c r="L429" s="151" t="s">
        <v>3</v>
      </c>
      <c r="M429" s="18"/>
    </row>
    <row r="430" spans="1:13" s="3" customFormat="1" ht="32.1" customHeight="1" x14ac:dyDescent="0.15">
      <c r="A430" s="218"/>
      <c r="B430" s="219"/>
      <c r="C430" s="220"/>
      <c r="D430" s="145" t="s">
        <v>268</v>
      </c>
      <c r="E430" s="145" t="s">
        <v>269</v>
      </c>
      <c r="F430" s="145" t="s">
        <v>11</v>
      </c>
      <c r="G430" s="145" t="s">
        <v>360</v>
      </c>
      <c r="H430" s="145" t="s">
        <v>361</v>
      </c>
      <c r="I430" s="227"/>
      <c r="J430" s="152" t="s">
        <v>16</v>
      </c>
      <c r="K430" s="145" t="s">
        <v>11</v>
      </c>
      <c r="L430" s="145" t="s">
        <v>17</v>
      </c>
      <c r="M430" s="18"/>
    </row>
    <row r="431" spans="1:13" s="7" customFormat="1" ht="15" customHeight="1" x14ac:dyDescent="0.15">
      <c r="A431" s="198" t="s">
        <v>264</v>
      </c>
      <c r="B431" s="214" t="s">
        <v>265</v>
      </c>
      <c r="C431" s="198" t="s">
        <v>267</v>
      </c>
      <c r="D431" s="19">
        <v>524</v>
      </c>
      <c r="E431" s="19">
        <v>880</v>
      </c>
      <c r="F431" s="19">
        <v>431</v>
      </c>
      <c r="G431" s="25">
        <v>31</v>
      </c>
      <c r="H431" s="19">
        <v>16</v>
      </c>
      <c r="I431" s="26">
        <v>83</v>
      </c>
      <c r="J431" s="27">
        <f t="shared" ref="J431:J432" si="168">+D431+E431</f>
        <v>1404</v>
      </c>
      <c r="K431" s="19">
        <f t="shared" ref="K431:K432" si="169">+F431</f>
        <v>431</v>
      </c>
      <c r="L431" s="19">
        <f t="shared" ref="L431:L432" si="170">+G431+H431</f>
        <v>47</v>
      </c>
      <c r="M431" s="28"/>
    </row>
    <row r="432" spans="1:13" s="3" customFormat="1" ht="15" customHeight="1" x14ac:dyDescent="0.15">
      <c r="A432" s="199"/>
      <c r="B432" s="215"/>
      <c r="C432" s="199"/>
      <c r="D432" s="20">
        <f t="shared" ref="D432:I432" si="171">+D431/SUM($D431:$I431)*100</f>
        <v>26.666666666666668</v>
      </c>
      <c r="E432" s="20">
        <f t="shared" si="171"/>
        <v>44.783715012722645</v>
      </c>
      <c r="F432" s="20">
        <f t="shared" si="171"/>
        <v>21.933842239185751</v>
      </c>
      <c r="G432" s="29">
        <f t="shared" si="171"/>
        <v>1.5776081424936386</v>
      </c>
      <c r="H432" s="20">
        <f t="shared" si="171"/>
        <v>0.81424936386768443</v>
      </c>
      <c r="I432" s="30">
        <f t="shared" si="171"/>
        <v>4.2239185750636139</v>
      </c>
      <c r="J432" s="56">
        <f t="shared" si="168"/>
        <v>71.450381679389309</v>
      </c>
      <c r="K432" s="57">
        <f t="shared" si="169"/>
        <v>21.933842239185751</v>
      </c>
      <c r="L432" s="57">
        <f t="shared" si="170"/>
        <v>2.391857506361323</v>
      </c>
      <c r="M432" s="18"/>
    </row>
    <row r="433" spans="1:13" s="4" customFormat="1" ht="21" customHeight="1" x14ac:dyDescent="0.15">
      <c r="A433" s="94"/>
      <c r="B433" s="188"/>
      <c r="C433" s="77"/>
      <c r="D433" s="78"/>
      <c r="E433" s="78"/>
      <c r="F433" s="78"/>
      <c r="G433" s="78"/>
      <c r="H433" s="82"/>
      <c r="I433" s="82"/>
      <c r="J433" s="82"/>
      <c r="K433" s="82"/>
      <c r="L433" s="82"/>
      <c r="M433" s="60"/>
    </row>
    <row r="434" spans="1:13" s="1" customFormat="1" ht="24" customHeight="1" x14ac:dyDescent="0.15">
      <c r="A434" s="224" t="s">
        <v>140</v>
      </c>
      <c r="B434" s="224"/>
      <c r="C434" s="224"/>
      <c r="D434" s="224"/>
      <c r="E434" s="224"/>
      <c r="F434" s="224"/>
      <c r="G434" s="225"/>
      <c r="H434" s="225"/>
      <c r="I434" s="225"/>
      <c r="J434" s="225"/>
      <c r="K434" s="225"/>
      <c r="L434" s="225"/>
      <c r="M434" s="16"/>
    </row>
    <row r="435" spans="1:13" s="3" customFormat="1" ht="15" customHeight="1" x14ac:dyDescent="0.15">
      <c r="A435" s="216" t="s">
        <v>56</v>
      </c>
      <c r="B435" s="217"/>
      <c r="C435" s="198" t="s">
        <v>57</v>
      </c>
      <c r="D435" s="151">
        <v>1</v>
      </c>
      <c r="E435" s="151">
        <v>2</v>
      </c>
      <c r="F435" s="151">
        <v>3</v>
      </c>
      <c r="G435" s="151">
        <v>4</v>
      </c>
      <c r="H435" s="151">
        <v>5</v>
      </c>
      <c r="I435" s="226" t="s">
        <v>9</v>
      </c>
      <c r="J435" s="24" t="s">
        <v>2</v>
      </c>
      <c r="K435" s="151">
        <v>3</v>
      </c>
      <c r="L435" s="151" t="s">
        <v>3</v>
      </c>
      <c r="M435" s="18"/>
    </row>
    <row r="436" spans="1:13" s="3" customFormat="1" ht="32.1" customHeight="1" x14ac:dyDescent="0.15">
      <c r="A436" s="218"/>
      <c r="B436" s="219"/>
      <c r="C436" s="199"/>
      <c r="D436" s="142" t="s">
        <v>6</v>
      </c>
      <c r="E436" s="142" t="s">
        <v>4</v>
      </c>
      <c r="F436" s="142" t="s">
        <v>11</v>
      </c>
      <c r="G436" s="142" t="s">
        <v>5</v>
      </c>
      <c r="H436" s="142" t="s">
        <v>100</v>
      </c>
      <c r="I436" s="227"/>
      <c r="J436" s="153" t="s">
        <v>10</v>
      </c>
      <c r="K436" s="142" t="s">
        <v>11</v>
      </c>
      <c r="L436" s="142" t="s">
        <v>8</v>
      </c>
      <c r="M436" s="18"/>
    </row>
    <row r="437" spans="1:13" s="8" customFormat="1" ht="15" customHeight="1" x14ac:dyDescent="0.15">
      <c r="A437" s="222" t="s">
        <v>24</v>
      </c>
      <c r="B437" s="223" t="s">
        <v>164</v>
      </c>
      <c r="C437" s="198" t="s">
        <v>296</v>
      </c>
      <c r="D437" s="19">
        <v>130</v>
      </c>
      <c r="E437" s="19">
        <v>550</v>
      </c>
      <c r="F437" s="19">
        <v>896</v>
      </c>
      <c r="G437" s="25">
        <v>148</v>
      </c>
      <c r="H437" s="19">
        <v>162</v>
      </c>
      <c r="I437" s="26">
        <v>79</v>
      </c>
      <c r="J437" s="27">
        <f t="shared" ref="J437:J442" si="172">+D437+E437</f>
        <v>680</v>
      </c>
      <c r="K437" s="19">
        <f t="shared" ref="K437:K442" si="173">+F437</f>
        <v>896</v>
      </c>
      <c r="L437" s="19">
        <f t="shared" ref="L437:L442" si="174">+G437+H437</f>
        <v>310</v>
      </c>
      <c r="M437" s="89"/>
    </row>
    <row r="438" spans="1:13" s="6" customFormat="1" ht="15" customHeight="1" x14ac:dyDescent="0.15">
      <c r="A438" s="222"/>
      <c r="B438" s="223"/>
      <c r="C438" s="199"/>
      <c r="D438" s="20">
        <f>+D437/SUM($D437:$I437)*100</f>
        <v>6.6157760814249356</v>
      </c>
      <c r="E438" s="20">
        <f t="shared" ref="E438" si="175">+E437/SUM($D437:$I437)*100</f>
        <v>27.989821882951656</v>
      </c>
      <c r="F438" s="20">
        <f>+F437/SUM($D437:$I437)*100</f>
        <v>45.597964376590333</v>
      </c>
      <c r="G438" s="29">
        <f>+G437/SUM($D437:$I437)*100</f>
        <v>7.5318066157760803</v>
      </c>
      <c r="H438" s="20">
        <f t="shared" ref="H438" si="176">+H437/SUM($D437:$I437)*100</f>
        <v>8.2442748091603058</v>
      </c>
      <c r="I438" s="30">
        <f>+I437/SUM($D437:$I437)*100</f>
        <v>4.0203562340966918</v>
      </c>
      <c r="J438" s="56">
        <f t="shared" si="172"/>
        <v>34.605597964376592</v>
      </c>
      <c r="K438" s="57">
        <f t="shared" si="173"/>
        <v>45.597964376590333</v>
      </c>
      <c r="L438" s="57">
        <f t="shared" si="174"/>
        <v>15.776081424936386</v>
      </c>
      <c r="M438" s="90"/>
    </row>
    <row r="439" spans="1:13" s="8" customFormat="1" ht="15" customHeight="1" x14ac:dyDescent="0.15">
      <c r="A439" s="222"/>
      <c r="B439" s="223"/>
      <c r="C439" s="229" t="s">
        <v>217</v>
      </c>
      <c r="D439" s="19">
        <v>152</v>
      </c>
      <c r="E439" s="19">
        <v>614</v>
      </c>
      <c r="F439" s="19">
        <v>878</v>
      </c>
      <c r="G439" s="25">
        <v>210</v>
      </c>
      <c r="H439" s="19">
        <v>129</v>
      </c>
      <c r="I439" s="26">
        <v>74</v>
      </c>
      <c r="J439" s="27">
        <f t="shared" si="172"/>
        <v>766</v>
      </c>
      <c r="K439" s="19">
        <f t="shared" si="173"/>
        <v>878</v>
      </c>
      <c r="L439" s="19">
        <f t="shared" si="174"/>
        <v>339</v>
      </c>
      <c r="M439" s="89"/>
    </row>
    <row r="440" spans="1:13" s="6" customFormat="1" ht="15" customHeight="1" x14ac:dyDescent="0.15">
      <c r="A440" s="222"/>
      <c r="B440" s="223"/>
      <c r="C440" s="230"/>
      <c r="D440" s="20">
        <f>+D439/SUM($D439:$I439)*100</f>
        <v>7.3894020418084585</v>
      </c>
      <c r="E440" s="20">
        <f t="shared" ref="E440:I440" si="177">+E439/SUM($D439:$I439)*100</f>
        <v>29.849295089936799</v>
      </c>
      <c r="F440" s="20">
        <f>+F439/SUM($D439:$I439)*100</f>
        <v>42.683519688867285</v>
      </c>
      <c r="G440" s="29">
        <f>+G439/SUM($D439:$I439)*100</f>
        <v>10.209042294603792</v>
      </c>
      <c r="H440" s="20">
        <f t="shared" si="177"/>
        <v>6.271268838113758</v>
      </c>
      <c r="I440" s="30">
        <f t="shared" si="177"/>
        <v>3.5974720466699077</v>
      </c>
      <c r="J440" s="56">
        <f t="shared" si="172"/>
        <v>37.238697131745255</v>
      </c>
      <c r="K440" s="57">
        <f t="shared" si="173"/>
        <v>42.683519688867285</v>
      </c>
      <c r="L440" s="57">
        <f t="shared" si="174"/>
        <v>16.480311132717549</v>
      </c>
      <c r="M440" s="90"/>
    </row>
    <row r="441" spans="1:13" s="8" customFormat="1" ht="15" customHeight="1" x14ac:dyDescent="0.15">
      <c r="A441" s="222"/>
      <c r="B441" s="223"/>
      <c r="C441" s="198" t="s">
        <v>285</v>
      </c>
      <c r="D441" s="19">
        <v>119</v>
      </c>
      <c r="E441" s="19">
        <v>538</v>
      </c>
      <c r="F441" s="19">
        <v>886</v>
      </c>
      <c r="G441" s="25">
        <v>193</v>
      </c>
      <c r="H441" s="19">
        <v>150</v>
      </c>
      <c r="I441" s="26">
        <v>100</v>
      </c>
      <c r="J441" s="27">
        <f t="shared" si="172"/>
        <v>657</v>
      </c>
      <c r="K441" s="19">
        <f t="shared" si="173"/>
        <v>886</v>
      </c>
      <c r="L441" s="19">
        <f t="shared" si="174"/>
        <v>343</v>
      </c>
      <c r="M441" s="89"/>
    </row>
    <row r="442" spans="1:13" s="6" customFormat="1" ht="15" customHeight="1" x14ac:dyDescent="0.15">
      <c r="A442" s="222"/>
      <c r="B442" s="223"/>
      <c r="C442" s="199"/>
      <c r="D442" s="20">
        <f t="shared" ref="D442:I442" si="178">+D441/SUM($D441:$I441)*100</f>
        <v>5.9919436052366573</v>
      </c>
      <c r="E442" s="20">
        <f t="shared" si="178"/>
        <v>27.089627391742194</v>
      </c>
      <c r="F442" s="20">
        <f t="shared" si="178"/>
        <v>44.612286002014102</v>
      </c>
      <c r="G442" s="29">
        <f t="shared" si="178"/>
        <v>9.7180261832829817</v>
      </c>
      <c r="H442" s="20">
        <f t="shared" si="178"/>
        <v>7.5528700906344408</v>
      </c>
      <c r="I442" s="30">
        <f t="shared" si="178"/>
        <v>5.0352467270896275</v>
      </c>
      <c r="J442" s="56">
        <f t="shared" si="172"/>
        <v>33.081570996978854</v>
      </c>
      <c r="K442" s="57">
        <f t="shared" si="173"/>
        <v>44.612286002014102</v>
      </c>
      <c r="L442" s="57">
        <f t="shared" si="174"/>
        <v>17.270896273917423</v>
      </c>
      <c r="M442" s="90"/>
    </row>
    <row r="443" spans="1:13" s="15" customFormat="1" ht="21" customHeight="1" x14ac:dyDescent="0.15">
      <c r="A443" s="104"/>
      <c r="B443" s="183"/>
      <c r="C443" s="70"/>
      <c r="D443" s="105"/>
      <c r="E443" s="105"/>
      <c r="F443" s="105"/>
      <c r="G443" s="105"/>
      <c r="H443" s="105"/>
      <c r="I443" s="105"/>
      <c r="J443" s="105"/>
      <c r="K443" s="105"/>
      <c r="L443" s="105"/>
      <c r="M443" s="106"/>
    </row>
    <row r="444" spans="1:13" s="6" customFormat="1" ht="15" customHeight="1" x14ac:dyDescent="0.15">
      <c r="A444" s="216" t="s">
        <v>56</v>
      </c>
      <c r="B444" s="217"/>
      <c r="C444" s="198" t="s">
        <v>57</v>
      </c>
      <c r="D444" s="97">
        <v>1</v>
      </c>
      <c r="E444" s="97">
        <v>2</v>
      </c>
      <c r="F444" s="97">
        <v>3</v>
      </c>
      <c r="G444" s="97">
        <v>4</v>
      </c>
      <c r="H444" s="212" t="s">
        <v>9</v>
      </c>
      <c r="I444" s="24" t="s">
        <v>2</v>
      </c>
      <c r="J444" s="151" t="s">
        <v>14</v>
      </c>
      <c r="K444" s="82"/>
      <c r="L444" s="82"/>
      <c r="M444" s="90"/>
    </row>
    <row r="445" spans="1:13" s="6" customFormat="1" ht="32.1" customHeight="1" x14ac:dyDescent="0.15">
      <c r="A445" s="218"/>
      <c r="B445" s="219"/>
      <c r="C445" s="199"/>
      <c r="D445" s="154" t="s">
        <v>91</v>
      </c>
      <c r="E445" s="154" t="s">
        <v>92</v>
      </c>
      <c r="F445" s="154" t="s">
        <v>93</v>
      </c>
      <c r="G445" s="154" t="s">
        <v>94</v>
      </c>
      <c r="H445" s="213"/>
      <c r="I445" s="103" t="s">
        <v>95</v>
      </c>
      <c r="J445" s="143" t="s">
        <v>96</v>
      </c>
      <c r="K445" s="82"/>
      <c r="L445" s="82"/>
      <c r="M445" s="90"/>
    </row>
    <row r="446" spans="1:13" s="8" customFormat="1" ht="15" customHeight="1" x14ac:dyDescent="0.15">
      <c r="A446" s="222" t="s">
        <v>55</v>
      </c>
      <c r="B446" s="223" t="s">
        <v>270</v>
      </c>
      <c r="C446" s="214" t="s">
        <v>296</v>
      </c>
      <c r="D446" s="19">
        <v>38</v>
      </c>
      <c r="E446" s="19">
        <v>86</v>
      </c>
      <c r="F446" s="19">
        <v>395</v>
      </c>
      <c r="G446" s="19">
        <v>1324</v>
      </c>
      <c r="H446" s="26">
        <v>122</v>
      </c>
      <c r="I446" s="107">
        <f t="shared" ref="I446:I451" si="179">+D446+E446</f>
        <v>124</v>
      </c>
      <c r="J446" s="19">
        <f t="shared" ref="J446:J451" si="180">+F446+G446</f>
        <v>1719</v>
      </c>
      <c r="K446" s="108"/>
      <c r="L446" s="108"/>
      <c r="M446" s="89"/>
    </row>
    <row r="447" spans="1:13" s="6" customFormat="1" ht="15" customHeight="1" x14ac:dyDescent="0.15">
      <c r="A447" s="222"/>
      <c r="B447" s="223"/>
      <c r="C447" s="234"/>
      <c r="D447" s="50">
        <f>+D446/SUM($D446:$H446)*100</f>
        <v>1.9338422391857506</v>
      </c>
      <c r="E447" s="50">
        <f>+E446/SUM($D446:$H446)*100</f>
        <v>4.3765903307888046</v>
      </c>
      <c r="F447" s="50">
        <f t="shared" ref="F447:H447" si="181">+F446/SUM($D446:$H446)*100</f>
        <v>20.101781170483459</v>
      </c>
      <c r="G447" s="50">
        <f t="shared" si="181"/>
        <v>67.379134860050897</v>
      </c>
      <c r="H447" s="65">
        <f t="shared" si="181"/>
        <v>6.2086513994910941</v>
      </c>
      <c r="I447" s="75">
        <f t="shared" si="179"/>
        <v>6.3104325699745552</v>
      </c>
      <c r="J447" s="50">
        <f t="shared" si="180"/>
        <v>87.48091603053436</v>
      </c>
      <c r="K447" s="34"/>
      <c r="L447" s="34"/>
      <c r="M447" s="90"/>
    </row>
    <row r="448" spans="1:13" s="8" customFormat="1" ht="15" customHeight="1" x14ac:dyDescent="0.15">
      <c r="A448" s="222"/>
      <c r="B448" s="223"/>
      <c r="C448" s="229" t="s">
        <v>217</v>
      </c>
      <c r="D448" s="19">
        <v>52</v>
      </c>
      <c r="E448" s="19">
        <v>193</v>
      </c>
      <c r="F448" s="19">
        <v>528</v>
      </c>
      <c r="G448" s="19">
        <v>1201</v>
      </c>
      <c r="H448" s="26">
        <v>83</v>
      </c>
      <c r="I448" s="107">
        <f t="shared" si="179"/>
        <v>245</v>
      </c>
      <c r="J448" s="19">
        <f t="shared" si="180"/>
        <v>1729</v>
      </c>
      <c r="K448" s="108"/>
      <c r="L448" s="108"/>
      <c r="M448" s="89"/>
    </row>
    <row r="449" spans="1:13" s="6" customFormat="1" ht="15" customHeight="1" x14ac:dyDescent="0.15">
      <c r="A449" s="222"/>
      <c r="B449" s="223"/>
      <c r="C449" s="230"/>
      <c r="D449" s="50">
        <f>+D448/SUM($D448:$H448)*100</f>
        <v>2.5279533300923673</v>
      </c>
      <c r="E449" s="50">
        <f>+E448/SUM($D448:$H448)*100</f>
        <v>9.3825960136120568</v>
      </c>
      <c r="F449" s="50">
        <f t="shared" ref="F449:H449" si="182">+F448/SUM($D448:$H448)*100</f>
        <v>25.668449197860966</v>
      </c>
      <c r="G449" s="50">
        <f t="shared" si="182"/>
        <v>58.385999027710255</v>
      </c>
      <c r="H449" s="65">
        <f t="shared" si="182"/>
        <v>4.0350024307243553</v>
      </c>
      <c r="I449" s="75">
        <f t="shared" si="179"/>
        <v>11.910549343704425</v>
      </c>
      <c r="J449" s="50">
        <f t="shared" si="180"/>
        <v>84.054448225571221</v>
      </c>
      <c r="K449" s="34"/>
      <c r="L449" s="34"/>
      <c r="M449" s="90"/>
    </row>
    <row r="450" spans="1:13" s="8" customFormat="1" ht="15" customHeight="1" x14ac:dyDescent="0.15">
      <c r="A450" s="222"/>
      <c r="B450" s="223"/>
      <c r="C450" s="214" t="s">
        <v>285</v>
      </c>
      <c r="D450" s="19">
        <v>32</v>
      </c>
      <c r="E450" s="19">
        <v>178</v>
      </c>
      <c r="F450" s="19">
        <v>475</v>
      </c>
      <c r="G450" s="19">
        <v>1194</v>
      </c>
      <c r="H450" s="26">
        <v>107</v>
      </c>
      <c r="I450" s="116">
        <f t="shared" si="179"/>
        <v>210</v>
      </c>
      <c r="J450" s="19">
        <f t="shared" si="180"/>
        <v>1669</v>
      </c>
      <c r="K450" s="108"/>
      <c r="L450" s="108"/>
      <c r="M450" s="89"/>
    </row>
    <row r="451" spans="1:13" s="6" customFormat="1" ht="15" customHeight="1" x14ac:dyDescent="0.15">
      <c r="A451" s="222"/>
      <c r="B451" s="223"/>
      <c r="C451" s="234"/>
      <c r="D451" s="50">
        <f>+D450/SUM($D450:$H450)*100</f>
        <v>1.6112789526686808</v>
      </c>
      <c r="E451" s="50">
        <f t="shared" ref="E451:H451" si="183">+E450/SUM($D450:$H450)*100</f>
        <v>8.9627391742195357</v>
      </c>
      <c r="F451" s="50">
        <f t="shared" si="183"/>
        <v>23.917421953675731</v>
      </c>
      <c r="G451" s="50">
        <f t="shared" si="183"/>
        <v>60.120845921450147</v>
      </c>
      <c r="H451" s="65">
        <f t="shared" si="183"/>
        <v>5.3877139979859008</v>
      </c>
      <c r="I451" s="91">
        <f t="shared" si="179"/>
        <v>10.574018126888216</v>
      </c>
      <c r="J451" s="50">
        <f t="shared" si="180"/>
        <v>84.038267875125882</v>
      </c>
      <c r="K451" s="34"/>
      <c r="L451" s="34"/>
      <c r="M451" s="90"/>
    </row>
    <row r="452" spans="1:13" s="6" customFormat="1" ht="21" customHeight="1" x14ac:dyDescent="0.15">
      <c r="A452" s="59"/>
      <c r="B452" s="181"/>
      <c r="C452" s="32"/>
      <c r="D452" s="82"/>
      <c r="E452" s="82"/>
      <c r="F452" s="82"/>
      <c r="G452" s="82"/>
      <c r="H452" s="82"/>
      <c r="I452" s="82"/>
      <c r="J452" s="82"/>
      <c r="K452" s="34"/>
      <c r="L452" s="34"/>
      <c r="M452" s="90"/>
    </row>
    <row r="453" spans="1:13" s="3" customFormat="1" ht="15" customHeight="1" x14ac:dyDescent="0.15">
      <c r="A453" s="216" t="s">
        <v>56</v>
      </c>
      <c r="B453" s="217"/>
      <c r="C453" s="198" t="s">
        <v>57</v>
      </c>
      <c r="D453" s="151">
        <v>1</v>
      </c>
      <c r="E453" s="151">
        <v>2</v>
      </c>
      <c r="F453" s="151">
        <v>3</v>
      </c>
      <c r="G453" s="151">
        <v>4</v>
      </c>
      <c r="H453" s="151">
        <v>5</v>
      </c>
      <c r="I453" s="226" t="s">
        <v>9</v>
      </c>
      <c r="J453" s="74" t="s">
        <v>2</v>
      </c>
      <c r="K453" s="151">
        <v>3</v>
      </c>
      <c r="L453" s="151" t="s">
        <v>3</v>
      </c>
      <c r="M453" s="18"/>
    </row>
    <row r="454" spans="1:13" s="3" customFormat="1" ht="32.1" customHeight="1" x14ac:dyDescent="0.15">
      <c r="A454" s="218"/>
      <c r="B454" s="219"/>
      <c r="C454" s="199"/>
      <c r="D454" s="142" t="s">
        <v>6</v>
      </c>
      <c r="E454" s="142" t="s">
        <v>272</v>
      </c>
      <c r="F454" s="142" t="s">
        <v>11</v>
      </c>
      <c r="G454" s="142" t="s">
        <v>5</v>
      </c>
      <c r="H454" s="142" t="s">
        <v>273</v>
      </c>
      <c r="I454" s="227"/>
      <c r="J454" s="153" t="s">
        <v>10</v>
      </c>
      <c r="K454" s="142" t="s">
        <v>11</v>
      </c>
      <c r="L454" s="142" t="s">
        <v>8</v>
      </c>
      <c r="M454" s="18"/>
    </row>
    <row r="455" spans="1:13" s="8" customFormat="1" ht="15" customHeight="1" x14ac:dyDescent="0.15">
      <c r="A455" s="222" t="s">
        <v>231</v>
      </c>
      <c r="B455" s="231" t="s">
        <v>271</v>
      </c>
      <c r="C455" s="198" t="s">
        <v>296</v>
      </c>
      <c r="D455" s="19">
        <v>42</v>
      </c>
      <c r="E455" s="19">
        <v>225</v>
      </c>
      <c r="F455" s="19">
        <v>1054</v>
      </c>
      <c r="G455" s="25">
        <v>231</v>
      </c>
      <c r="H455" s="19">
        <v>249</v>
      </c>
      <c r="I455" s="26">
        <v>164</v>
      </c>
      <c r="J455" s="27">
        <f t="shared" ref="J455:J469" si="184">+D455+E455</f>
        <v>267</v>
      </c>
      <c r="K455" s="19">
        <f t="shared" ref="K455:K469" si="185">+F455</f>
        <v>1054</v>
      </c>
      <c r="L455" s="19">
        <f t="shared" ref="L455:L469" si="186">+G455+H455</f>
        <v>480</v>
      </c>
      <c r="M455" s="89"/>
    </row>
    <row r="456" spans="1:13" s="6" customFormat="1" ht="15" customHeight="1" x14ac:dyDescent="0.15">
      <c r="A456" s="222"/>
      <c r="B456" s="232"/>
      <c r="C456" s="199"/>
      <c r="D456" s="20">
        <f>+D455/SUM($D455:$I455)*100</f>
        <v>2.1374045801526718</v>
      </c>
      <c r="E456" s="20">
        <f t="shared" ref="E456:I456" si="187">+E455/SUM($D455:$I455)*100</f>
        <v>11.450381679389313</v>
      </c>
      <c r="F456" s="20">
        <f t="shared" si="187"/>
        <v>53.638676844783717</v>
      </c>
      <c r="G456" s="29">
        <f t="shared" si="187"/>
        <v>11.755725190839694</v>
      </c>
      <c r="H456" s="20">
        <f t="shared" si="187"/>
        <v>12.67175572519084</v>
      </c>
      <c r="I456" s="30">
        <f t="shared" si="187"/>
        <v>8.346055979643765</v>
      </c>
      <c r="J456" s="56">
        <f t="shared" si="184"/>
        <v>13.587786259541986</v>
      </c>
      <c r="K456" s="57">
        <f t="shared" si="185"/>
        <v>53.638676844783717</v>
      </c>
      <c r="L456" s="57">
        <f t="shared" si="186"/>
        <v>24.427480916030532</v>
      </c>
      <c r="M456" s="90"/>
    </row>
    <row r="457" spans="1:13" s="8" customFormat="1" ht="15" customHeight="1" x14ac:dyDescent="0.15">
      <c r="A457" s="222"/>
      <c r="B457" s="232"/>
      <c r="C457" s="229" t="s">
        <v>217</v>
      </c>
      <c r="D457" s="19">
        <v>66</v>
      </c>
      <c r="E457" s="19">
        <v>234</v>
      </c>
      <c r="F457" s="19">
        <v>1466</v>
      </c>
      <c r="G457" s="25">
        <v>96</v>
      </c>
      <c r="H457" s="19">
        <v>53</v>
      </c>
      <c r="I457" s="26">
        <v>142</v>
      </c>
      <c r="J457" s="27">
        <f t="shared" si="184"/>
        <v>300</v>
      </c>
      <c r="K457" s="19">
        <f t="shared" si="185"/>
        <v>1466</v>
      </c>
      <c r="L457" s="19">
        <f t="shared" si="186"/>
        <v>149</v>
      </c>
      <c r="M457" s="89"/>
    </row>
    <row r="458" spans="1:13" s="6" customFormat="1" ht="15" customHeight="1" x14ac:dyDescent="0.15">
      <c r="A458" s="222"/>
      <c r="B458" s="232"/>
      <c r="C458" s="230"/>
      <c r="D458" s="20">
        <f>+D457/SUM($D457:$I457)*100</f>
        <v>3.2085561497326207</v>
      </c>
      <c r="E458" s="20">
        <f t="shared" ref="E458:I458" si="188">+E457/SUM($D457:$I457)*100</f>
        <v>11.375789985415654</v>
      </c>
      <c r="F458" s="20">
        <f t="shared" si="188"/>
        <v>71.268838113757909</v>
      </c>
      <c r="G458" s="29">
        <f t="shared" si="188"/>
        <v>4.6669907632474477</v>
      </c>
      <c r="H458" s="20">
        <f t="shared" si="188"/>
        <v>2.5765678172095283</v>
      </c>
      <c r="I458" s="30">
        <f t="shared" si="188"/>
        <v>6.9032571706368495</v>
      </c>
      <c r="J458" s="56">
        <f t="shared" si="184"/>
        <v>14.584346135148275</v>
      </c>
      <c r="K458" s="57">
        <f t="shared" si="185"/>
        <v>71.268838113757909</v>
      </c>
      <c r="L458" s="57">
        <f t="shared" si="186"/>
        <v>7.243558580456976</v>
      </c>
      <c r="M458" s="90"/>
    </row>
    <row r="459" spans="1:13" s="8" customFormat="1" ht="15" customHeight="1" x14ac:dyDescent="0.15">
      <c r="A459" s="222"/>
      <c r="B459" s="232"/>
      <c r="C459" s="198" t="s">
        <v>285</v>
      </c>
      <c r="D459" s="19">
        <v>50</v>
      </c>
      <c r="E459" s="19">
        <v>255</v>
      </c>
      <c r="F459" s="19">
        <v>1406</v>
      </c>
      <c r="G459" s="25">
        <v>75</v>
      </c>
      <c r="H459" s="19">
        <v>45</v>
      </c>
      <c r="I459" s="26">
        <v>155</v>
      </c>
      <c r="J459" s="27">
        <f t="shared" si="184"/>
        <v>305</v>
      </c>
      <c r="K459" s="19">
        <f t="shared" si="185"/>
        <v>1406</v>
      </c>
      <c r="L459" s="19">
        <f t="shared" si="186"/>
        <v>120</v>
      </c>
      <c r="M459" s="89"/>
    </row>
    <row r="460" spans="1:13" s="6" customFormat="1" ht="15" customHeight="1" x14ac:dyDescent="0.15">
      <c r="A460" s="222"/>
      <c r="B460" s="233"/>
      <c r="C460" s="199"/>
      <c r="D460" s="20">
        <f t="shared" ref="D460:I460" si="189">+D459/SUM($D459:$I459)*100</f>
        <v>2.5176233635448138</v>
      </c>
      <c r="E460" s="20">
        <f t="shared" si="189"/>
        <v>12.839879154078551</v>
      </c>
      <c r="F460" s="20">
        <f t="shared" si="189"/>
        <v>70.79556898288017</v>
      </c>
      <c r="G460" s="29">
        <f t="shared" si="189"/>
        <v>3.7764350453172204</v>
      </c>
      <c r="H460" s="20">
        <f t="shared" si="189"/>
        <v>2.2658610271903323</v>
      </c>
      <c r="I460" s="30">
        <f t="shared" si="189"/>
        <v>7.8046324269889222</v>
      </c>
      <c r="J460" s="56">
        <f t="shared" si="184"/>
        <v>15.357502517623365</v>
      </c>
      <c r="K460" s="57">
        <f t="shared" si="185"/>
        <v>70.79556898288017</v>
      </c>
      <c r="L460" s="57">
        <f t="shared" si="186"/>
        <v>6.0422960725075523</v>
      </c>
      <c r="M460" s="90"/>
    </row>
    <row r="461" spans="1:13" s="6" customFormat="1" ht="21" customHeight="1" x14ac:dyDescent="0.15">
      <c r="A461" s="59"/>
      <c r="B461" s="181"/>
      <c r="C461" s="32"/>
      <c r="D461" s="82"/>
      <c r="E461" s="82"/>
      <c r="F461" s="82"/>
      <c r="G461" s="82"/>
      <c r="H461" s="82"/>
      <c r="I461" s="82"/>
      <c r="J461" s="82"/>
      <c r="K461" s="34"/>
      <c r="L461" s="34"/>
      <c r="M461" s="90"/>
    </row>
    <row r="462" spans="1:13" s="3" customFormat="1" ht="15" customHeight="1" x14ac:dyDescent="0.15">
      <c r="A462" s="216" t="s">
        <v>56</v>
      </c>
      <c r="B462" s="217"/>
      <c r="C462" s="198" t="s">
        <v>57</v>
      </c>
      <c r="D462" s="151">
        <v>1</v>
      </c>
      <c r="E462" s="151">
        <v>2</v>
      </c>
      <c r="F462" s="151">
        <v>3</v>
      </c>
      <c r="G462" s="151">
        <v>4</v>
      </c>
      <c r="H462" s="151">
        <v>5</v>
      </c>
      <c r="I462" s="226" t="s">
        <v>9</v>
      </c>
      <c r="J462" s="74" t="s">
        <v>2</v>
      </c>
      <c r="K462" s="151">
        <v>3</v>
      </c>
      <c r="L462" s="151" t="s">
        <v>3</v>
      </c>
      <c r="M462" s="18"/>
    </row>
    <row r="463" spans="1:13" s="3" customFormat="1" ht="32.1" customHeight="1" x14ac:dyDescent="0.15">
      <c r="A463" s="218"/>
      <c r="B463" s="219"/>
      <c r="C463" s="199"/>
      <c r="D463" s="142" t="s">
        <v>16</v>
      </c>
      <c r="E463" s="142" t="s">
        <v>110</v>
      </c>
      <c r="F463" s="142" t="s">
        <v>11</v>
      </c>
      <c r="G463" s="142" t="s">
        <v>105</v>
      </c>
      <c r="H463" s="142" t="s">
        <v>17</v>
      </c>
      <c r="I463" s="227"/>
      <c r="J463" s="153" t="s">
        <v>16</v>
      </c>
      <c r="K463" s="142" t="s">
        <v>11</v>
      </c>
      <c r="L463" s="142" t="s">
        <v>17</v>
      </c>
      <c r="M463" s="18"/>
    </row>
    <row r="464" spans="1:13" s="8" customFormat="1" ht="15" customHeight="1" x14ac:dyDescent="0.15">
      <c r="A464" s="222" t="s">
        <v>192</v>
      </c>
      <c r="B464" s="223" t="s">
        <v>165</v>
      </c>
      <c r="C464" s="198" t="s">
        <v>296</v>
      </c>
      <c r="D464" s="19">
        <v>219</v>
      </c>
      <c r="E464" s="19">
        <v>685</v>
      </c>
      <c r="F464" s="19">
        <v>822</v>
      </c>
      <c r="G464" s="25">
        <v>57</v>
      </c>
      <c r="H464" s="19">
        <v>49</v>
      </c>
      <c r="I464" s="26">
        <v>133</v>
      </c>
      <c r="J464" s="27">
        <f t="shared" si="184"/>
        <v>904</v>
      </c>
      <c r="K464" s="19">
        <f t="shared" si="185"/>
        <v>822</v>
      </c>
      <c r="L464" s="19">
        <f t="shared" si="186"/>
        <v>106</v>
      </c>
      <c r="M464" s="89"/>
    </row>
    <row r="465" spans="1:13" s="6" customFormat="1" ht="15" customHeight="1" x14ac:dyDescent="0.15">
      <c r="A465" s="222"/>
      <c r="B465" s="223"/>
      <c r="C465" s="199"/>
      <c r="D465" s="20">
        <f>+D464/SUM($D464:$I464)*100</f>
        <v>11.145038167938932</v>
      </c>
      <c r="E465" s="20">
        <f t="shared" ref="E465:I465" si="190">+E464/SUM($D464:$I464)*100</f>
        <v>34.860050890585242</v>
      </c>
      <c r="F465" s="20">
        <f t="shared" si="190"/>
        <v>41.832061068702295</v>
      </c>
      <c r="G465" s="29">
        <f t="shared" si="190"/>
        <v>2.9007633587786259</v>
      </c>
      <c r="H465" s="20">
        <f t="shared" si="190"/>
        <v>2.4936386768447836</v>
      </c>
      <c r="I465" s="30">
        <f t="shared" si="190"/>
        <v>6.7684478371501271</v>
      </c>
      <c r="J465" s="56">
        <f t="shared" si="184"/>
        <v>46.005089058524177</v>
      </c>
      <c r="K465" s="57">
        <f t="shared" si="185"/>
        <v>41.832061068702295</v>
      </c>
      <c r="L465" s="57">
        <f t="shared" si="186"/>
        <v>5.3944020356234095</v>
      </c>
      <c r="M465" s="90"/>
    </row>
    <row r="466" spans="1:13" s="8" customFormat="1" ht="15" customHeight="1" x14ac:dyDescent="0.15">
      <c r="A466" s="222"/>
      <c r="B466" s="223"/>
      <c r="C466" s="229" t="s">
        <v>217</v>
      </c>
      <c r="D466" s="19">
        <v>184</v>
      </c>
      <c r="E466" s="19">
        <v>661</v>
      </c>
      <c r="F466" s="19">
        <v>971</v>
      </c>
      <c r="G466" s="25">
        <v>79</v>
      </c>
      <c r="H466" s="19">
        <v>43</v>
      </c>
      <c r="I466" s="26">
        <v>119</v>
      </c>
      <c r="J466" s="27">
        <f t="shared" si="184"/>
        <v>845</v>
      </c>
      <c r="K466" s="19">
        <f t="shared" si="185"/>
        <v>971</v>
      </c>
      <c r="L466" s="19">
        <f t="shared" si="186"/>
        <v>122</v>
      </c>
      <c r="M466" s="89"/>
    </row>
    <row r="467" spans="1:13" s="6" customFormat="1" ht="15" customHeight="1" x14ac:dyDescent="0.15">
      <c r="A467" s="222"/>
      <c r="B467" s="223"/>
      <c r="C467" s="230"/>
      <c r="D467" s="20">
        <f>+D466/SUM($D466:$I466)*100</f>
        <v>8.9450656295576074</v>
      </c>
      <c r="E467" s="20">
        <f t="shared" ref="E467:I467" si="191">+E466/SUM($D466:$I466)*100</f>
        <v>32.134175984443367</v>
      </c>
      <c r="F467" s="20">
        <f t="shared" si="191"/>
        <v>47.204666990763251</v>
      </c>
      <c r="G467" s="29">
        <f t="shared" si="191"/>
        <v>3.8405444822557122</v>
      </c>
      <c r="H467" s="20">
        <f t="shared" si="191"/>
        <v>2.0904229460379193</v>
      </c>
      <c r="I467" s="30">
        <f t="shared" si="191"/>
        <v>5.785123966942149</v>
      </c>
      <c r="J467" s="56">
        <f t="shared" si="184"/>
        <v>41.079241614000978</v>
      </c>
      <c r="K467" s="57">
        <f t="shared" si="185"/>
        <v>47.204666990763251</v>
      </c>
      <c r="L467" s="57">
        <f t="shared" si="186"/>
        <v>5.9309674282936315</v>
      </c>
      <c r="M467" s="90"/>
    </row>
    <row r="468" spans="1:13" s="8" customFormat="1" ht="15" customHeight="1" x14ac:dyDescent="0.15">
      <c r="A468" s="222"/>
      <c r="B468" s="223"/>
      <c r="C468" s="198" t="s">
        <v>285</v>
      </c>
      <c r="D468" s="19">
        <v>184</v>
      </c>
      <c r="E468" s="19">
        <v>616</v>
      </c>
      <c r="F468" s="19">
        <v>920</v>
      </c>
      <c r="G468" s="25">
        <v>64</v>
      </c>
      <c r="H468" s="19">
        <v>44</v>
      </c>
      <c r="I468" s="26">
        <v>158</v>
      </c>
      <c r="J468" s="27">
        <f t="shared" si="184"/>
        <v>800</v>
      </c>
      <c r="K468" s="19">
        <f t="shared" si="185"/>
        <v>920</v>
      </c>
      <c r="L468" s="19">
        <f t="shared" si="186"/>
        <v>108</v>
      </c>
      <c r="M468" s="89"/>
    </row>
    <row r="469" spans="1:13" s="6" customFormat="1" ht="15" customHeight="1" x14ac:dyDescent="0.15">
      <c r="A469" s="222"/>
      <c r="B469" s="223"/>
      <c r="C469" s="199"/>
      <c r="D469" s="20">
        <f t="shared" ref="D469:I469" si="192">+D468/SUM($D468:$I468)*100</f>
        <v>9.2648539778449148</v>
      </c>
      <c r="E469" s="20">
        <f t="shared" si="192"/>
        <v>31.017119838872105</v>
      </c>
      <c r="F469" s="20">
        <f t="shared" si="192"/>
        <v>46.324269889224574</v>
      </c>
      <c r="G469" s="29">
        <f t="shared" si="192"/>
        <v>3.2225579053373616</v>
      </c>
      <c r="H469" s="20">
        <f t="shared" si="192"/>
        <v>2.2155085599194364</v>
      </c>
      <c r="I469" s="30">
        <f t="shared" si="192"/>
        <v>7.9556898288016109</v>
      </c>
      <c r="J469" s="56">
        <f t="shared" si="184"/>
        <v>40.28197381671702</v>
      </c>
      <c r="K469" s="57">
        <f t="shared" si="185"/>
        <v>46.324269889224574</v>
      </c>
      <c r="L469" s="57">
        <f t="shared" si="186"/>
        <v>5.4380664652567976</v>
      </c>
      <c r="M469" s="90"/>
    </row>
    <row r="470" spans="1:13" s="6" customFormat="1" ht="21" customHeight="1" x14ac:dyDescent="0.15">
      <c r="A470" s="59"/>
      <c r="B470" s="181"/>
      <c r="C470" s="109"/>
      <c r="D470" s="39"/>
      <c r="E470" s="39"/>
      <c r="F470" s="39"/>
      <c r="G470" s="39"/>
      <c r="H470" s="39"/>
      <c r="I470" s="39"/>
      <c r="J470" s="39"/>
      <c r="K470" s="39"/>
      <c r="L470" s="39"/>
      <c r="M470" s="90"/>
    </row>
    <row r="471" spans="1:13" s="3" customFormat="1" ht="15" customHeight="1" x14ac:dyDescent="0.15">
      <c r="A471" s="216" t="s">
        <v>56</v>
      </c>
      <c r="B471" s="217"/>
      <c r="C471" s="198" t="s">
        <v>57</v>
      </c>
      <c r="D471" s="151">
        <v>1</v>
      </c>
      <c r="E471" s="151">
        <v>2</v>
      </c>
      <c r="F471" s="151">
        <v>3</v>
      </c>
      <c r="G471" s="151">
        <v>4</v>
      </c>
      <c r="H471" s="151">
        <v>5</v>
      </c>
      <c r="I471" s="226" t="s">
        <v>9</v>
      </c>
      <c r="J471" s="24" t="s">
        <v>2</v>
      </c>
      <c r="K471" s="151">
        <v>3</v>
      </c>
      <c r="L471" s="151" t="s">
        <v>3</v>
      </c>
      <c r="M471" s="18"/>
    </row>
    <row r="472" spans="1:13" s="3" customFormat="1" ht="32.1" customHeight="1" x14ac:dyDescent="0.15">
      <c r="A472" s="218"/>
      <c r="B472" s="219"/>
      <c r="C472" s="199"/>
      <c r="D472" s="142" t="s">
        <v>6</v>
      </c>
      <c r="E472" s="142" t="s">
        <v>4</v>
      </c>
      <c r="F472" s="142" t="s">
        <v>11</v>
      </c>
      <c r="G472" s="142" t="s">
        <v>5</v>
      </c>
      <c r="H472" s="142" t="s">
        <v>100</v>
      </c>
      <c r="I472" s="227"/>
      <c r="J472" s="153" t="s">
        <v>10</v>
      </c>
      <c r="K472" s="142" t="s">
        <v>11</v>
      </c>
      <c r="L472" s="142" t="s">
        <v>8</v>
      </c>
      <c r="M472" s="18"/>
    </row>
    <row r="473" spans="1:13" s="3" customFormat="1" ht="15" customHeight="1" x14ac:dyDescent="0.15">
      <c r="A473" s="223" t="s">
        <v>348</v>
      </c>
      <c r="B473" s="223" t="s">
        <v>371</v>
      </c>
      <c r="C473" s="198" t="s">
        <v>296</v>
      </c>
      <c r="D473" s="19">
        <v>395</v>
      </c>
      <c r="E473" s="19">
        <v>758</v>
      </c>
      <c r="F473" s="19">
        <v>542</v>
      </c>
      <c r="G473" s="25">
        <v>67</v>
      </c>
      <c r="H473" s="19">
        <v>89</v>
      </c>
      <c r="I473" s="26">
        <v>114</v>
      </c>
      <c r="J473" s="27">
        <f t="shared" ref="J473:J478" si="193">+D473+E473</f>
        <v>1153</v>
      </c>
      <c r="K473" s="19">
        <f t="shared" ref="K473:K478" si="194">+F473</f>
        <v>542</v>
      </c>
      <c r="L473" s="19">
        <f t="shared" ref="L473:L478" si="195">+G473+H473</f>
        <v>156</v>
      </c>
      <c r="M473" s="18"/>
    </row>
    <row r="474" spans="1:13" s="3" customFormat="1" ht="15" customHeight="1" x14ac:dyDescent="0.15">
      <c r="A474" s="223"/>
      <c r="B474" s="223"/>
      <c r="C474" s="199"/>
      <c r="D474" s="20">
        <f t="shared" ref="D474:I474" si="196">+D473/SUM($D473:$I473)*100</f>
        <v>20.101781170483459</v>
      </c>
      <c r="E474" s="20">
        <f t="shared" si="196"/>
        <v>38.575063613231549</v>
      </c>
      <c r="F474" s="20">
        <f t="shared" si="196"/>
        <v>27.582697201017815</v>
      </c>
      <c r="G474" s="29">
        <f t="shared" si="196"/>
        <v>3.4096692111959288</v>
      </c>
      <c r="H474" s="20">
        <f t="shared" si="196"/>
        <v>4.5292620865139952</v>
      </c>
      <c r="I474" s="30">
        <f t="shared" si="196"/>
        <v>5.8015267175572518</v>
      </c>
      <c r="J474" s="56">
        <f t="shared" si="193"/>
        <v>58.676844783715012</v>
      </c>
      <c r="K474" s="57">
        <f t="shared" si="194"/>
        <v>27.582697201017815</v>
      </c>
      <c r="L474" s="57">
        <f t="shared" si="195"/>
        <v>7.9389312977099245</v>
      </c>
      <c r="M474" s="18"/>
    </row>
    <row r="475" spans="1:13" s="3" customFormat="1" ht="15" customHeight="1" x14ac:dyDescent="0.15">
      <c r="A475" s="223"/>
      <c r="B475" s="223"/>
      <c r="C475" s="198" t="s">
        <v>217</v>
      </c>
      <c r="D475" s="19">
        <v>581</v>
      </c>
      <c r="E475" s="19">
        <v>826</v>
      </c>
      <c r="F475" s="19">
        <v>452</v>
      </c>
      <c r="G475" s="25">
        <v>58</v>
      </c>
      <c r="H475" s="19">
        <v>83</v>
      </c>
      <c r="I475" s="26">
        <v>57</v>
      </c>
      <c r="J475" s="27">
        <f t="shared" si="193"/>
        <v>1407</v>
      </c>
      <c r="K475" s="19">
        <f t="shared" si="194"/>
        <v>452</v>
      </c>
      <c r="L475" s="19">
        <f t="shared" si="195"/>
        <v>141</v>
      </c>
      <c r="M475" s="18"/>
    </row>
    <row r="476" spans="1:13" s="3" customFormat="1" ht="15" customHeight="1" x14ac:dyDescent="0.15">
      <c r="A476" s="223"/>
      <c r="B476" s="223"/>
      <c r="C476" s="199"/>
      <c r="D476" s="20">
        <f>+D475/SUM($D475:$I475)*100</f>
        <v>28.245017015070488</v>
      </c>
      <c r="E476" s="20">
        <f t="shared" ref="E476:I476" si="197">+E475/SUM($D475:$I475)*100</f>
        <v>40.155566358774912</v>
      </c>
      <c r="F476" s="20">
        <f t="shared" si="197"/>
        <v>21.973748176956732</v>
      </c>
      <c r="G476" s="29">
        <f t="shared" si="197"/>
        <v>2.8196402527953328</v>
      </c>
      <c r="H476" s="20">
        <f t="shared" si="197"/>
        <v>4.0350024307243553</v>
      </c>
      <c r="I476" s="30">
        <f t="shared" si="197"/>
        <v>2.7710257656781723</v>
      </c>
      <c r="J476" s="56">
        <f t="shared" si="193"/>
        <v>68.400583373845393</v>
      </c>
      <c r="K476" s="57">
        <f t="shared" si="194"/>
        <v>21.973748176956732</v>
      </c>
      <c r="L476" s="57">
        <f t="shared" si="195"/>
        <v>6.8546426835196881</v>
      </c>
      <c r="M476" s="18"/>
    </row>
    <row r="477" spans="1:13" s="3" customFormat="1" ht="15" customHeight="1" x14ac:dyDescent="0.15">
      <c r="A477" s="223"/>
      <c r="B477" s="223"/>
      <c r="C477" s="198" t="s">
        <v>285</v>
      </c>
      <c r="D477" s="19">
        <v>546</v>
      </c>
      <c r="E477" s="19">
        <v>762</v>
      </c>
      <c r="F477" s="19">
        <v>471</v>
      </c>
      <c r="G477" s="25">
        <v>47</v>
      </c>
      <c r="H477" s="19">
        <v>73</v>
      </c>
      <c r="I477" s="26">
        <v>87</v>
      </c>
      <c r="J477" s="27">
        <f t="shared" si="193"/>
        <v>1308</v>
      </c>
      <c r="K477" s="19">
        <f t="shared" si="194"/>
        <v>471</v>
      </c>
      <c r="L477" s="19">
        <f t="shared" si="195"/>
        <v>120</v>
      </c>
      <c r="M477" s="18"/>
    </row>
    <row r="478" spans="1:13" s="3" customFormat="1" ht="15" customHeight="1" x14ac:dyDescent="0.15">
      <c r="A478" s="223"/>
      <c r="B478" s="223"/>
      <c r="C478" s="199"/>
      <c r="D478" s="20">
        <f t="shared" ref="D478:I478" si="198">+D477/SUM($D477:$I477)*100</f>
        <v>27.492447129909365</v>
      </c>
      <c r="E478" s="20">
        <f t="shared" si="198"/>
        <v>38.368580060422964</v>
      </c>
      <c r="F478" s="20">
        <f t="shared" si="198"/>
        <v>23.716012084592144</v>
      </c>
      <c r="G478" s="29">
        <f t="shared" si="198"/>
        <v>2.3665659617321246</v>
      </c>
      <c r="H478" s="20">
        <f t="shared" si="198"/>
        <v>3.6757301107754277</v>
      </c>
      <c r="I478" s="30">
        <f t="shared" si="198"/>
        <v>4.380664652567976</v>
      </c>
      <c r="J478" s="56">
        <f t="shared" si="193"/>
        <v>65.861027190332322</v>
      </c>
      <c r="K478" s="57">
        <f t="shared" si="194"/>
        <v>23.716012084592144</v>
      </c>
      <c r="L478" s="57">
        <f t="shared" si="195"/>
        <v>6.0422960725075523</v>
      </c>
      <c r="M478" s="18"/>
    </row>
    <row r="479" spans="1:13" s="6" customFormat="1" ht="21" customHeight="1" x14ac:dyDescent="0.15">
      <c r="A479" s="59"/>
      <c r="B479" s="181"/>
      <c r="C479" s="32"/>
      <c r="D479" s="39"/>
      <c r="E479" s="39"/>
      <c r="F479" s="39"/>
      <c r="G479" s="39"/>
      <c r="H479" s="39"/>
      <c r="I479" s="39"/>
      <c r="J479" s="39"/>
      <c r="K479" s="39"/>
      <c r="L479" s="39"/>
      <c r="M479" s="90"/>
    </row>
    <row r="480" spans="1:13" s="1" customFormat="1" ht="24" customHeight="1" x14ac:dyDescent="0.15">
      <c r="A480" s="224" t="s">
        <v>141</v>
      </c>
      <c r="B480" s="224"/>
      <c r="C480" s="224"/>
      <c r="D480" s="224"/>
      <c r="E480" s="224"/>
      <c r="F480" s="224"/>
      <c r="G480" s="225"/>
      <c r="H480" s="225"/>
      <c r="I480" s="225"/>
      <c r="J480" s="225"/>
      <c r="K480" s="225"/>
      <c r="L480" s="225"/>
      <c r="M480" s="16"/>
    </row>
    <row r="481" spans="1:13" s="3" customFormat="1" ht="15" customHeight="1" x14ac:dyDescent="0.15">
      <c r="A481" s="216" t="s">
        <v>56</v>
      </c>
      <c r="B481" s="217"/>
      <c r="C481" s="198" t="s">
        <v>57</v>
      </c>
      <c r="D481" s="151">
        <v>1</v>
      </c>
      <c r="E481" s="151">
        <v>2</v>
      </c>
      <c r="F481" s="151">
        <v>3</v>
      </c>
      <c r="G481" s="151">
        <v>4</v>
      </c>
      <c r="H481" s="151">
        <v>5</v>
      </c>
      <c r="I481" s="226" t="s">
        <v>9</v>
      </c>
      <c r="J481" s="24" t="s">
        <v>2</v>
      </c>
      <c r="K481" s="151">
        <v>3</v>
      </c>
      <c r="L481" s="151" t="s">
        <v>3</v>
      </c>
      <c r="M481" s="18"/>
    </row>
    <row r="482" spans="1:13" s="3" customFormat="1" ht="32.1" customHeight="1" x14ac:dyDescent="0.15">
      <c r="A482" s="218"/>
      <c r="B482" s="219"/>
      <c r="C482" s="199"/>
      <c r="D482" s="142" t="s">
        <v>6</v>
      </c>
      <c r="E482" s="142" t="s">
        <v>4</v>
      </c>
      <c r="F482" s="142" t="s">
        <v>11</v>
      </c>
      <c r="G482" s="142" t="s">
        <v>5</v>
      </c>
      <c r="H482" s="142" t="s">
        <v>100</v>
      </c>
      <c r="I482" s="227"/>
      <c r="J482" s="153" t="s">
        <v>10</v>
      </c>
      <c r="K482" s="142" t="s">
        <v>11</v>
      </c>
      <c r="L482" s="142" t="s">
        <v>8</v>
      </c>
      <c r="M482" s="18"/>
    </row>
    <row r="483" spans="1:13" s="3" customFormat="1" ht="15" customHeight="1" x14ac:dyDescent="0.15">
      <c r="A483" s="228" t="s">
        <v>193</v>
      </c>
      <c r="B483" s="208" t="s">
        <v>372</v>
      </c>
      <c r="C483" s="198" t="s">
        <v>296</v>
      </c>
      <c r="D483" s="19">
        <v>146</v>
      </c>
      <c r="E483" s="19">
        <v>405</v>
      </c>
      <c r="F483" s="19">
        <v>818</v>
      </c>
      <c r="G483" s="25">
        <v>254</v>
      </c>
      <c r="H483" s="19">
        <v>210</v>
      </c>
      <c r="I483" s="26">
        <v>132</v>
      </c>
      <c r="J483" s="27">
        <f t="shared" ref="J483:J488" si="199">+D483+E483</f>
        <v>551</v>
      </c>
      <c r="K483" s="19">
        <f t="shared" ref="K483:K488" si="200">+F483</f>
        <v>818</v>
      </c>
      <c r="L483" s="19">
        <f t="shared" ref="L483:L488" si="201">+G483+H483</f>
        <v>464</v>
      </c>
      <c r="M483" s="18"/>
    </row>
    <row r="484" spans="1:13" s="3" customFormat="1" ht="15" customHeight="1" x14ac:dyDescent="0.15">
      <c r="A484" s="228"/>
      <c r="B484" s="208"/>
      <c r="C484" s="199"/>
      <c r="D484" s="20">
        <f t="shared" ref="D484:I486" si="202">+D483/SUM($D483:$I483)*100</f>
        <v>7.4300254452926211</v>
      </c>
      <c r="E484" s="20">
        <f t="shared" si="202"/>
        <v>20.610687022900763</v>
      </c>
      <c r="F484" s="20">
        <f t="shared" si="202"/>
        <v>41.628498727735369</v>
      </c>
      <c r="G484" s="29">
        <f t="shared" si="202"/>
        <v>12.92620865139949</v>
      </c>
      <c r="H484" s="20">
        <f t="shared" si="202"/>
        <v>10.687022900763358</v>
      </c>
      <c r="I484" s="30">
        <f t="shared" si="202"/>
        <v>6.7175572519083975</v>
      </c>
      <c r="J484" s="56">
        <f t="shared" si="199"/>
        <v>28.040712468193384</v>
      </c>
      <c r="K484" s="57">
        <f t="shared" si="200"/>
        <v>41.628498727735369</v>
      </c>
      <c r="L484" s="57">
        <f t="shared" si="201"/>
        <v>23.613231552162848</v>
      </c>
      <c r="M484" s="18"/>
    </row>
    <row r="485" spans="1:13" s="9" customFormat="1" ht="15" customHeight="1" x14ac:dyDescent="0.15">
      <c r="A485" s="228"/>
      <c r="B485" s="208"/>
      <c r="C485" s="198" t="s">
        <v>217</v>
      </c>
      <c r="D485" s="19">
        <v>128</v>
      </c>
      <c r="E485" s="19">
        <v>447</v>
      </c>
      <c r="F485" s="19">
        <v>867</v>
      </c>
      <c r="G485" s="25">
        <v>270</v>
      </c>
      <c r="H485" s="19">
        <v>211</v>
      </c>
      <c r="I485" s="26">
        <v>134</v>
      </c>
      <c r="J485" s="27">
        <f t="shared" si="199"/>
        <v>575</v>
      </c>
      <c r="K485" s="19">
        <f t="shared" si="200"/>
        <v>867</v>
      </c>
      <c r="L485" s="19">
        <f t="shared" si="201"/>
        <v>481</v>
      </c>
      <c r="M485" s="38"/>
    </row>
    <row r="486" spans="1:13" s="3" customFormat="1" ht="15" customHeight="1" x14ac:dyDescent="0.15">
      <c r="A486" s="228"/>
      <c r="B486" s="208"/>
      <c r="C486" s="199"/>
      <c r="D486" s="20">
        <f t="shared" si="202"/>
        <v>6.2226543509965966</v>
      </c>
      <c r="E486" s="20">
        <f t="shared" si="202"/>
        <v>21.730675741370927</v>
      </c>
      <c r="F486" s="20">
        <f t="shared" si="202"/>
        <v>42.148760330578511</v>
      </c>
      <c r="G486" s="29">
        <f t="shared" si="202"/>
        <v>13.125911521633446</v>
      </c>
      <c r="H486" s="20">
        <f t="shared" si="202"/>
        <v>10.257656781720954</v>
      </c>
      <c r="I486" s="30">
        <f t="shared" si="202"/>
        <v>6.5143412736995625</v>
      </c>
      <c r="J486" s="56">
        <f t="shared" si="199"/>
        <v>27.953330092367523</v>
      </c>
      <c r="K486" s="57">
        <f t="shared" si="200"/>
        <v>42.148760330578511</v>
      </c>
      <c r="L486" s="57">
        <f t="shared" si="201"/>
        <v>23.383568303354402</v>
      </c>
      <c r="M486" s="18"/>
    </row>
    <row r="487" spans="1:13" s="9" customFormat="1" ht="15" customHeight="1" x14ac:dyDescent="0.15">
      <c r="A487" s="228"/>
      <c r="B487" s="208"/>
      <c r="C487" s="198" t="s">
        <v>285</v>
      </c>
      <c r="D487" s="19">
        <v>145</v>
      </c>
      <c r="E487" s="19">
        <v>419</v>
      </c>
      <c r="F487" s="19">
        <v>867</v>
      </c>
      <c r="G487" s="25">
        <v>264</v>
      </c>
      <c r="H487" s="19">
        <v>220</v>
      </c>
      <c r="I487" s="26">
        <v>71</v>
      </c>
      <c r="J487" s="27">
        <f t="shared" si="199"/>
        <v>564</v>
      </c>
      <c r="K487" s="19">
        <f t="shared" si="200"/>
        <v>867</v>
      </c>
      <c r="L487" s="19">
        <f t="shared" si="201"/>
        <v>484</v>
      </c>
      <c r="M487" s="38"/>
    </row>
    <row r="488" spans="1:13" s="3" customFormat="1" ht="15" customHeight="1" x14ac:dyDescent="0.15">
      <c r="A488" s="228"/>
      <c r="B488" s="208"/>
      <c r="C488" s="199"/>
      <c r="D488" s="20">
        <f t="shared" ref="D488:I488" si="203">+D487/SUM($D487:$I487)*100</f>
        <v>7.3011077542799594</v>
      </c>
      <c r="E488" s="20">
        <f t="shared" si="203"/>
        <v>21.097683786505538</v>
      </c>
      <c r="F488" s="20">
        <f t="shared" si="203"/>
        <v>43.655589123867067</v>
      </c>
      <c r="G488" s="29">
        <f t="shared" si="203"/>
        <v>13.293051359516618</v>
      </c>
      <c r="H488" s="20">
        <f t="shared" si="203"/>
        <v>11.077542799597181</v>
      </c>
      <c r="I488" s="30">
        <f t="shared" si="203"/>
        <v>3.5750251762336358</v>
      </c>
      <c r="J488" s="56">
        <f t="shared" si="199"/>
        <v>28.398791540785496</v>
      </c>
      <c r="K488" s="57">
        <f t="shared" si="200"/>
        <v>43.655589123867067</v>
      </c>
      <c r="L488" s="57">
        <f t="shared" si="201"/>
        <v>24.3705941591138</v>
      </c>
      <c r="M488" s="18"/>
    </row>
    <row r="489" spans="1:13" s="3" customFormat="1" ht="21" customHeight="1" x14ac:dyDescent="0.15">
      <c r="A489" s="33"/>
      <c r="B489" s="181"/>
      <c r="C489" s="33"/>
      <c r="D489" s="34"/>
      <c r="E489" s="34"/>
      <c r="F489" s="34"/>
      <c r="G489" s="34"/>
      <c r="H489" s="34"/>
      <c r="I489" s="34"/>
      <c r="J489" s="34"/>
      <c r="K489" s="34"/>
      <c r="L489" s="34"/>
      <c r="M489" s="18"/>
    </row>
    <row r="490" spans="1:13" s="3" customFormat="1" ht="32.1" customHeight="1" x14ac:dyDescent="0.15">
      <c r="A490" s="203" t="s">
        <v>56</v>
      </c>
      <c r="B490" s="204"/>
      <c r="C490" s="177" t="s">
        <v>57</v>
      </c>
      <c r="D490" s="141" t="s">
        <v>21</v>
      </c>
      <c r="E490" s="141" t="s">
        <v>22</v>
      </c>
      <c r="F490" s="141" t="s">
        <v>11</v>
      </c>
      <c r="G490" s="144" t="s">
        <v>9</v>
      </c>
      <c r="H490" s="17"/>
      <c r="I490" s="17"/>
      <c r="J490" s="17"/>
      <c r="K490" s="17"/>
      <c r="L490" s="17"/>
      <c r="M490" s="18"/>
    </row>
    <row r="491" spans="1:13" s="8" customFormat="1" ht="15" customHeight="1" x14ac:dyDescent="0.15">
      <c r="A491" s="221" t="s">
        <v>349</v>
      </c>
      <c r="B491" s="223" t="s">
        <v>373</v>
      </c>
      <c r="C491" s="198" t="s">
        <v>296</v>
      </c>
      <c r="D491" s="19">
        <v>80</v>
      </c>
      <c r="E491" s="19">
        <v>1204</v>
      </c>
      <c r="F491" s="19">
        <v>573</v>
      </c>
      <c r="G491" s="25">
        <v>108</v>
      </c>
      <c r="H491" s="108"/>
      <c r="I491" s="108"/>
      <c r="J491" s="108"/>
      <c r="K491" s="108"/>
      <c r="L491" s="108"/>
      <c r="M491" s="89"/>
    </row>
    <row r="492" spans="1:13" s="6" customFormat="1" ht="15" customHeight="1" x14ac:dyDescent="0.15">
      <c r="A492" s="222"/>
      <c r="B492" s="223"/>
      <c r="C492" s="199"/>
      <c r="D492" s="20">
        <f>+D491/SUM($D491:$G491)*100</f>
        <v>4.0712468193384224</v>
      </c>
      <c r="E492" s="20">
        <f>+E491/SUM($D491:$G491)*100</f>
        <v>61.272264631043264</v>
      </c>
      <c r="F492" s="20">
        <f>+F491/SUM($D491:$G491)*100</f>
        <v>29.16030534351145</v>
      </c>
      <c r="G492" s="50">
        <f>+G491/SUM($D491:$G491)*100</f>
        <v>5.4961832061068705</v>
      </c>
      <c r="H492" s="17"/>
      <c r="I492" s="17"/>
      <c r="J492" s="34"/>
      <c r="K492" s="34"/>
      <c r="L492" s="34"/>
      <c r="M492" s="90"/>
    </row>
    <row r="493" spans="1:13" s="8" customFormat="1" ht="15" customHeight="1" x14ac:dyDescent="0.15">
      <c r="A493" s="222"/>
      <c r="B493" s="223"/>
      <c r="C493" s="198" t="s">
        <v>217</v>
      </c>
      <c r="D493" s="19">
        <v>103</v>
      </c>
      <c r="E493" s="19">
        <v>1213</v>
      </c>
      <c r="F493" s="19">
        <v>668</v>
      </c>
      <c r="G493" s="25">
        <v>73</v>
      </c>
      <c r="H493" s="108"/>
      <c r="I493" s="108"/>
      <c r="J493" s="108"/>
      <c r="K493" s="108"/>
      <c r="L493" s="108"/>
      <c r="M493" s="89"/>
    </row>
    <row r="494" spans="1:13" s="6" customFormat="1" ht="15" customHeight="1" x14ac:dyDescent="0.15">
      <c r="A494" s="222"/>
      <c r="B494" s="223"/>
      <c r="C494" s="199"/>
      <c r="D494" s="20">
        <f>+D493/SUM($D493:$G493)*100</f>
        <v>5.0072921730675741</v>
      </c>
      <c r="E494" s="20">
        <f>+E493/SUM($D493:$G493)*100</f>
        <v>58.969372873116185</v>
      </c>
      <c r="F494" s="20">
        <f>+F493/SUM($D493:$G493)*100</f>
        <v>32.474477394263488</v>
      </c>
      <c r="G494" s="50">
        <f>+G493/SUM($D493:$G493)*100</f>
        <v>3.5488575595527467</v>
      </c>
      <c r="H494" s="17"/>
      <c r="I494" s="17"/>
      <c r="J494" s="34"/>
      <c r="K494" s="34"/>
      <c r="L494" s="34"/>
      <c r="M494" s="90"/>
    </row>
    <row r="495" spans="1:13" s="8" customFormat="1" ht="15" customHeight="1" x14ac:dyDescent="0.15">
      <c r="A495" s="222"/>
      <c r="B495" s="223"/>
      <c r="C495" s="198" t="s">
        <v>285</v>
      </c>
      <c r="D495" s="19">
        <v>98</v>
      </c>
      <c r="E495" s="19">
        <v>1096</v>
      </c>
      <c r="F495" s="19">
        <v>743</v>
      </c>
      <c r="G495" s="25">
        <v>49</v>
      </c>
      <c r="H495" s="108"/>
      <c r="I495" s="108"/>
      <c r="J495" s="108"/>
      <c r="K495" s="108"/>
      <c r="L495" s="108"/>
      <c r="M495" s="89"/>
    </row>
    <row r="496" spans="1:13" s="6" customFormat="1" ht="15" customHeight="1" x14ac:dyDescent="0.15">
      <c r="A496" s="222"/>
      <c r="B496" s="223"/>
      <c r="C496" s="199"/>
      <c r="D496" s="20">
        <f>+D495/SUM($D495:$G495)*100</f>
        <v>4.9345417925478348</v>
      </c>
      <c r="E496" s="20">
        <f>+E495/SUM($D495:$G495)*100</f>
        <v>55.186304128902322</v>
      </c>
      <c r="F496" s="20">
        <f>+F495/SUM($D495:$G495)*100</f>
        <v>37.411883182275929</v>
      </c>
      <c r="G496" s="50">
        <f>+G495/SUM($D495:$G495)*100</f>
        <v>2.4672708962739174</v>
      </c>
      <c r="H496" s="17"/>
      <c r="I496" s="17"/>
      <c r="J496" s="34"/>
      <c r="K496" s="34"/>
      <c r="L496" s="34"/>
      <c r="M496" s="90"/>
    </row>
    <row r="497" spans="1:13" s="5" customFormat="1" ht="21" customHeight="1" x14ac:dyDescent="0.15">
      <c r="A497" s="62"/>
      <c r="B497" s="184"/>
      <c r="C497" s="161"/>
      <c r="D497" s="161"/>
      <c r="E497" s="161"/>
      <c r="F497" s="161"/>
      <c r="G497" s="161"/>
      <c r="H497" s="161"/>
      <c r="I497" s="161"/>
      <c r="J497" s="161"/>
      <c r="K497" s="161"/>
      <c r="L497" s="161"/>
      <c r="M497" s="63"/>
    </row>
    <row r="498" spans="1:13" s="3" customFormat="1" ht="15" customHeight="1" x14ac:dyDescent="0.15">
      <c r="A498" s="216" t="s">
        <v>56</v>
      </c>
      <c r="B498" s="217"/>
      <c r="C498" s="198" t="s">
        <v>57</v>
      </c>
      <c r="D498" s="151">
        <v>1</v>
      </c>
      <c r="E498" s="151">
        <v>2</v>
      </c>
      <c r="F498" s="151">
        <v>3</v>
      </c>
      <c r="G498" s="151">
        <v>4</v>
      </c>
      <c r="H498" s="212" t="s">
        <v>9</v>
      </c>
      <c r="I498" s="18"/>
    </row>
    <row r="499" spans="1:13" s="3" customFormat="1" ht="32.1" customHeight="1" x14ac:dyDescent="0.15">
      <c r="A499" s="218"/>
      <c r="B499" s="219"/>
      <c r="C499" s="199"/>
      <c r="D499" s="142" t="s">
        <v>276</v>
      </c>
      <c r="E499" s="142" t="s">
        <v>277</v>
      </c>
      <c r="F499" s="142" t="s">
        <v>278</v>
      </c>
      <c r="G499" s="142" t="s">
        <v>279</v>
      </c>
      <c r="H499" s="213"/>
      <c r="I499" s="18"/>
    </row>
    <row r="500" spans="1:13" s="9" customFormat="1" ht="15" customHeight="1" x14ac:dyDescent="0.15">
      <c r="A500" s="198" t="s">
        <v>203</v>
      </c>
      <c r="B500" s="214" t="s">
        <v>274</v>
      </c>
      <c r="C500" s="198" t="s">
        <v>275</v>
      </c>
      <c r="D500" s="19">
        <v>232</v>
      </c>
      <c r="E500" s="19">
        <v>670</v>
      </c>
      <c r="F500" s="19">
        <v>518</v>
      </c>
      <c r="G500" s="25">
        <v>428</v>
      </c>
      <c r="H500" s="19">
        <v>117</v>
      </c>
      <c r="I500" s="38"/>
    </row>
    <row r="501" spans="1:13" s="3" customFormat="1" ht="15" customHeight="1" x14ac:dyDescent="0.15">
      <c r="A501" s="199"/>
      <c r="B501" s="215"/>
      <c r="C501" s="199"/>
      <c r="D501" s="20">
        <f>+D500/SUM($D500:$H500)*100</f>
        <v>11.806615776081426</v>
      </c>
      <c r="E501" s="20">
        <f>+E500/SUM($D500:$H500)*100</f>
        <v>34.096692111959285</v>
      </c>
      <c r="F501" s="20">
        <f>+F500/SUM($D500:$H500)*100</f>
        <v>26.361323155216287</v>
      </c>
      <c r="G501" s="29">
        <f>+G500/SUM($D500:$H500)*100</f>
        <v>21.78117048346056</v>
      </c>
      <c r="H501" s="176">
        <f>+H500/SUM($D500:$H500)*100</f>
        <v>5.9541984732824424</v>
      </c>
      <c r="I501" s="42"/>
    </row>
    <row r="502" spans="1:13" s="5" customFormat="1" ht="21" customHeight="1" x14ac:dyDescent="0.15">
      <c r="A502" s="62"/>
      <c r="B502" s="184"/>
      <c r="C502" s="161"/>
      <c r="D502" s="161"/>
      <c r="E502" s="161"/>
      <c r="F502" s="161"/>
      <c r="G502" s="161"/>
      <c r="H502" s="161"/>
      <c r="I502" s="161"/>
      <c r="J502" s="161"/>
      <c r="K502" s="161"/>
      <c r="L502" s="161"/>
      <c r="M502" s="63"/>
    </row>
    <row r="503" spans="1:13" s="3" customFormat="1" ht="15.95" customHeight="1" x14ac:dyDescent="0.15">
      <c r="A503" s="216" t="s">
        <v>56</v>
      </c>
      <c r="B503" s="217"/>
      <c r="C503" s="198" t="s">
        <v>57</v>
      </c>
      <c r="D503" s="214" t="s">
        <v>19</v>
      </c>
      <c r="E503" s="214" t="s">
        <v>20</v>
      </c>
      <c r="F503" s="214" t="s">
        <v>11</v>
      </c>
      <c r="G503" s="212" t="s">
        <v>9</v>
      </c>
      <c r="H503" s="17"/>
      <c r="I503" s="17"/>
      <c r="J503" s="17"/>
      <c r="K503" s="17"/>
      <c r="L503" s="17"/>
      <c r="M503" s="18"/>
    </row>
    <row r="504" spans="1:13" s="3" customFormat="1" ht="15.95" customHeight="1" x14ac:dyDescent="0.15">
      <c r="A504" s="218"/>
      <c r="B504" s="219"/>
      <c r="C504" s="220"/>
      <c r="D504" s="215"/>
      <c r="E504" s="215"/>
      <c r="F504" s="215"/>
      <c r="G504" s="213"/>
      <c r="H504" s="17"/>
      <c r="I504" s="17"/>
      <c r="J504" s="17"/>
      <c r="K504" s="17"/>
      <c r="L504" s="17"/>
      <c r="M504" s="18"/>
    </row>
    <row r="505" spans="1:13" s="7" customFormat="1" ht="15" customHeight="1" x14ac:dyDescent="0.15">
      <c r="A505" s="222" t="s">
        <v>280</v>
      </c>
      <c r="B505" s="223" t="s">
        <v>75</v>
      </c>
      <c r="C505" s="198" t="s">
        <v>296</v>
      </c>
      <c r="D505" s="19">
        <v>1077</v>
      </c>
      <c r="E505" s="19">
        <v>232</v>
      </c>
      <c r="F505" s="19">
        <v>541</v>
      </c>
      <c r="G505" s="25">
        <v>115</v>
      </c>
      <c r="H505" s="40"/>
      <c r="I505" s="40"/>
      <c r="J505" s="40"/>
      <c r="K505" s="40"/>
      <c r="L505" s="40"/>
      <c r="M505" s="28"/>
    </row>
    <row r="506" spans="1:13" s="3" customFormat="1" ht="15" customHeight="1" x14ac:dyDescent="0.15">
      <c r="A506" s="222"/>
      <c r="B506" s="223"/>
      <c r="C506" s="199"/>
      <c r="D506" s="20">
        <f>+D505/SUM($D505:$G505)*100</f>
        <v>54.809160305343511</v>
      </c>
      <c r="E506" s="20">
        <f t="shared" ref="E506:G506" si="204">+E505/SUM($D505:$G505)*100</f>
        <v>11.806615776081426</v>
      </c>
      <c r="F506" s="20">
        <f t="shared" si="204"/>
        <v>27.531806615776084</v>
      </c>
      <c r="G506" s="20">
        <f t="shared" si="204"/>
        <v>5.8524173027989823</v>
      </c>
      <c r="H506" s="17"/>
      <c r="I506" s="17"/>
      <c r="J506" s="17"/>
      <c r="K506" s="17"/>
      <c r="L506" s="17"/>
      <c r="M506" s="18"/>
    </row>
    <row r="507" spans="1:13" s="7" customFormat="1" ht="15" customHeight="1" x14ac:dyDescent="0.15">
      <c r="A507" s="222"/>
      <c r="B507" s="223"/>
      <c r="C507" s="198" t="s">
        <v>217</v>
      </c>
      <c r="D507" s="19">
        <v>1303</v>
      </c>
      <c r="E507" s="19">
        <v>205</v>
      </c>
      <c r="F507" s="19">
        <v>509</v>
      </c>
      <c r="G507" s="25">
        <v>40</v>
      </c>
      <c r="H507" s="40"/>
      <c r="I507" s="40"/>
      <c r="J507" s="40"/>
      <c r="K507" s="40"/>
      <c r="L507" s="40"/>
      <c r="M507" s="28"/>
    </row>
    <row r="508" spans="1:13" s="3" customFormat="1" ht="15" customHeight="1" x14ac:dyDescent="0.15">
      <c r="A508" s="222"/>
      <c r="B508" s="223"/>
      <c r="C508" s="199"/>
      <c r="D508" s="20">
        <f>+D507/SUM($D507:$G507)*100</f>
        <v>63.344676713660675</v>
      </c>
      <c r="E508" s="20">
        <f t="shared" ref="E508:G508" si="205">+E507/SUM($D507:$G507)*100</f>
        <v>9.9659698590179868</v>
      </c>
      <c r="F508" s="20">
        <f t="shared" si="205"/>
        <v>24.744773942634904</v>
      </c>
      <c r="G508" s="20">
        <f t="shared" si="205"/>
        <v>1.9445794846864366</v>
      </c>
      <c r="H508" s="17"/>
      <c r="I508" s="17"/>
      <c r="J508" s="17"/>
      <c r="K508" s="17"/>
      <c r="L508" s="17"/>
      <c r="M508" s="18"/>
    </row>
    <row r="509" spans="1:13" s="7" customFormat="1" ht="15" customHeight="1" x14ac:dyDescent="0.15">
      <c r="A509" s="222"/>
      <c r="B509" s="223"/>
      <c r="C509" s="198" t="s">
        <v>285</v>
      </c>
      <c r="D509" s="19">
        <v>1228</v>
      </c>
      <c r="E509" s="19">
        <v>169</v>
      </c>
      <c r="F509" s="19">
        <v>472</v>
      </c>
      <c r="G509" s="25">
        <v>117</v>
      </c>
      <c r="H509" s="40"/>
      <c r="I509" s="40"/>
      <c r="J509" s="40"/>
      <c r="K509" s="40"/>
      <c r="L509" s="40"/>
      <c r="M509" s="28"/>
    </row>
    <row r="510" spans="1:13" s="3" customFormat="1" ht="15" customHeight="1" x14ac:dyDescent="0.15">
      <c r="A510" s="222"/>
      <c r="B510" s="223"/>
      <c r="C510" s="199"/>
      <c r="D510" s="20">
        <f>+D509/SUM($D509:$G509)*100</f>
        <v>61.832829808660627</v>
      </c>
      <c r="E510" s="20">
        <f t="shared" ref="E510:G510" si="206">+E509/SUM($D509:$G509)*100</f>
        <v>8.5095669687814706</v>
      </c>
      <c r="F510" s="20">
        <f t="shared" si="206"/>
        <v>23.766364551863042</v>
      </c>
      <c r="G510" s="20">
        <f t="shared" si="206"/>
        <v>5.8912386706948645</v>
      </c>
      <c r="H510" s="17"/>
      <c r="I510" s="17"/>
      <c r="J510" s="17"/>
      <c r="K510" s="17"/>
      <c r="L510" s="17"/>
      <c r="M510" s="18"/>
    </row>
    <row r="511" spans="1:13" s="3" customFormat="1" ht="21" customHeight="1" x14ac:dyDescent="0.15">
      <c r="A511" s="33"/>
      <c r="B511" s="181"/>
      <c r="C511" s="33"/>
      <c r="D511" s="34"/>
      <c r="E511" s="34"/>
      <c r="F511" s="34"/>
      <c r="G511" s="17"/>
      <c r="H511" s="17"/>
      <c r="I511" s="17"/>
      <c r="J511" s="17"/>
      <c r="K511" s="17"/>
      <c r="L511" s="17"/>
      <c r="M511" s="18"/>
    </row>
    <row r="512" spans="1:13" s="4" customFormat="1" ht="63" customHeight="1" x14ac:dyDescent="0.15">
      <c r="A512" s="205" t="s">
        <v>281</v>
      </c>
      <c r="B512" s="206"/>
      <c r="C512" s="177" t="s">
        <v>57</v>
      </c>
      <c r="D512" s="164" t="s">
        <v>36</v>
      </c>
      <c r="E512" s="164" t="s">
        <v>58</v>
      </c>
      <c r="F512" s="164" t="s">
        <v>37</v>
      </c>
      <c r="G512" s="164" t="s">
        <v>59</v>
      </c>
      <c r="H512" s="164" t="s">
        <v>38</v>
      </c>
      <c r="I512" s="164" t="s">
        <v>39</v>
      </c>
      <c r="J512" s="164" t="s">
        <v>40</v>
      </c>
      <c r="K512" s="164" t="s">
        <v>41</v>
      </c>
      <c r="L512" s="164" t="s">
        <v>60</v>
      </c>
      <c r="M512" s="60"/>
    </row>
    <row r="513" spans="1:13" s="5" customFormat="1" ht="15" customHeight="1" x14ac:dyDescent="0.15">
      <c r="A513" s="195" t="s">
        <v>282</v>
      </c>
      <c r="B513" s="195" t="s">
        <v>166</v>
      </c>
      <c r="C513" s="198" t="s">
        <v>296</v>
      </c>
      <c r="D513" s="19">
        <v>93</v>
      </c>
      <c r="E513" s="19">
        <v>56</v>
      </c>
      <c r="F513" s="19">
        <v>548</v>
      </c>
      <c r="G513" s="19">
        <v>76</v>
      </c>
      <c r="H513" s="19">
        <v>217</v>
      </c>
      <c r="I513" s="19">
        <v>63</v>
      </c>
      <c r="J513" s="19">
        <v>331</v>
      </c>
      <c r="K513" s="19">
        <v>194</v>
      </c>
      <c r="L513" s="19">
        <v>549</v>
      </c>
      <c r="M513" s="63"/>
    </row>
    <row r="514" spans="1:13" s="5" customFormat="1" ht="15" customHeight="1" x14ac:dyDescent="0.15">
      <c r="A514" s="195"/>
      <c r="B514" s="195"/>
      <c r="C514" s="199"/>
      <c r="D514" s="50">
        <f>+D513/D505*100</f>
        <v>8.635097493036211</v>
      </c>
      <c r="E514" s="50">
        <f>+E513/D505*100</f>
        <v>5.1996285979572887</v>
      </c>
      <c r="F514" s="50">
        <f>+F513/D505*100</f>
        <v>50.882079851439187</v>
      </c>
      <c r="G514" s="50">
        <f>+G513/D505*100</f>
        <v>7.0566388115134631</v>
      </c>
      <c r="H514" s="50">
        <f>+H513/D505*100</f>
        <v>20.148560817084494</v>
      </c>
      <c r="I514" s="50">
        <f>+I513/D505*100</f>
        <v>5.8495821727019495</v>
      </c>
      <c r="J514" s="50">
        <f>+J513/D505*100</f>
        <v>30.733519034354689</v>
      </c>
      <c r="K514" s="50">
        <f>+K513/D505*100</f>
        <v>18.012999071494892</v>
      </c>
      <c r="L514" s="50">
        <f>+L513/D505*100</f>
        <v>50.974930362116986</v>
      </c>
      <c r="M514" s="63"/>
    </row>
    <row r="515" spans="1:13" s="5" customFormat="1" ht="15" customHeight="1" x14ac:dyDescent="0.15">
      <c r="A515" s="195"/>
      <c r="B515" s="195"/>
      <c r="C515" s="198" t="s">
        <v>217</v>
      </c>
      <c r="D515" s="19">
        <v>132</v>
      </c>
      <c r="E515" s="19">
        <v>71</v>
      </c>
      <c r="F515" s="19">
        <v>634</v>
      </c>
      <c r="G515" s="19">
        <v>93</v>
      </c>
      <c r="H515" s="19">
        <v>219</v>
      </c>
      <c r="I515" s="19">
        <v>58</v>
      </c>
      <c r="J515" s="19">
        <v>362</v>
      </c>
      <c r="K515" s="19">
        <v>259</v>
      </c>
      <c r="L515" s="19">
        <v>692</v>
      </c>
      <c r="M515" s="63"/>
    </row>
    <row r="516" spans="1:13" s="5" customFormat="1" ht="15" customHeight="1" x14ac:dyDescent="0.15">
      <c r="A516" s="195"/>
      <c r="B516" s="195"/>
      <c r="C516" s="199"/>
      <c r="D516" s="50">
        <f>+D515/D507*100</f>
        <v>10.130468150422104</v>
      </c>
      <c r="E516" s="50">
        <f>+E515/D507*100</f>
        <v>5.4489639293937069</v>
      </c>
      <c r="F516" s="50">
        <f>+F515/D507*100</f>
        <v>48.656945510360707</v>
      </c>
      <c r="G516" s="50">
        <f>+G515/D507*100</f>
        <v>7.1373752877973899</v>
      </c>
      <c r="H516" s="50">
        <f>+H515/D507*100</f>
        <v>16.807367613200309</v>
      </c>
      <c r="I516" s="50">
        <f>+I515/D507*100</f>
        <v>4.451266308518802</v>
      </c>
      <c r="J516" s="50">
        <f>+J515/D507*100</f>
        <v>27.782041442824251</v>
      </c>
      <c r="K516" s="50">
        <f>+K515/D507*100</f>
        <v>19.87720644666155</v>
      </c>
      <c r="L516" s="50">
        <f>+L515/D507*100</f>
        <v>53.108211818879511</v>
      </c>
      <c r="M516" s="63"/>
    </row>
    <row r="517" spans="1:13" s="5" customFormat="1" ht="15" customHeight="1" x14ac:dyDescent="0.15">
      <c r="A517" s="195"/>
      <c r="B517" s="195"/>
      <c r="C517" s="198" t="s">
        <v>285</v>
      </c>
      <c r="D517" s="19">
        <v>155</v>
      </c>
      <c r="E517" s="19">
        <v>57</v>
      </c>
      <c r="F517" s="19">
        <v>561</v>
      </c>
      <c r="G517" s="19">
        <v>81</v>
      </c>
      <c r="H517" s="19">
        <v>199</v>
      </c>
      <c r="I517" s="19">
        <v>71</v>
      </c>
      <c r="J517" s="19">
        <v>308</v>
      </c>
      <c r="K517" s="19">
        <v>245</v>
      </c>
      <c r="L517" s="19">
        <v>662</v>
      </c>
      <c r="M517" s="63"/>
    </row>
    <row r="518" spans="1:13" s="5" customFormat="1" ht="15" customHeight="1" x14ac:dyDescent="0.15">
      <c r="A518" s="195"/>
      <c r="B518" s="195"/>
      <c r="C518" s="199"/>
      <c r="D518" s="50">
        <f>+D517/D509*100</f>
        <v>12.62214983713355</v>
      </c>
      <c r="E518" s="50">
        <f>+E517/D509*100</f>
        <v>4.6416938110749184</v>
      </c>
      <c r="F518" s="50">
        <f>+F517/D509*100</f>
        <v>45.68403908794788</v>
      </c>
      <c r="G518" s="50">
        <f>+G517/D509*100</f>
        <v>6.5960912052117262</v>
      </c>
      <c r="H518" s="50">
        <f>+H517/D509*100</f>
        <v>16.205211726384363</v>
      </c>
      <c r="I518" s="50">
        <f>+I517/D509*100</f>
        <v>5.7817589576547226</v>
      </c>
      <c r="J518" s="50">
        <f>+J517/D509*100</f>
        <v>25.081433224755699</v>
      </c>
      <c r="K518" s="50">
        <f>+K517/D509*100</f>
        <v>19.951140065146582</v>
      </c>
      <c r="L518" s="50">
        <f>+L517/D509*100</f>
        <v>53.908794788273617</v>
      </c>
      <c r="M518" s="63"/>
    </row>
    <row r="519" spans="1:13" s="8" customFormat="1" ht="84" customHeight="1" x14ac:dyDescent="0.15">
      <c r="A519" s="195"/>
      <c r="B519" s="195"/>
      <c r="C519" s="177" t="s">
        <v>57</v>
      </c>
      <c r="D519" s="164" t="s">
        <v>42</v>
      </c>
      <c r="E519" s="164" t="s">
        <v>43</v>
      </c>
      <c r="F519" s="164" t="s">
        <v>44</v>
      </c>
      <c r="G519" s="164" t="s">
        <v>67</v>
      </c>
      <c r="H519" s="164" t="s">
        <v>45</v>
      </c>
      <c r="I519" s="164" t="s">
        <v>46</v>
      </c>
      <c r="J519" s="164" t="s">
        <v>35</v>
      </c>
      <c r="K519" s="168"/>
      <c r="L519" s="166"/>
      <c r="M519" s="89"/>
    </row>
    <row r="520" spans="1:13" s="8" customFormat="1" ht="15" customHeight="1" x14ac:dyDescent="0.15">
      <c r="A520" s="195"/>
      <c r="B520" s="195"/>
      <c r="C520" s="198" t="s">
        <v>296</v>
      </c>
      <c r="D520" s="19">
        <v>173</v>
      </c>
      <c r="E520" s="19">
        <v>193</v>
      </c>
      <c r="F520" s="19">
        <v>142</v>
      </c>
      <c r="G520" s="19">
        <v>13</v>
      </c>
      <c r="H520" s="19">
        <v>101</v>
      </c>
      <c r="I520" s="19">
        <v>24</v>
      </c>
      <c r="J520" s="19">
        <v>37</v>
      </c>
      <c r="K520" s="157"/>
      <c r="L520" s="158"/>
      <c r="M520" s="89"/>
    </row>
    <row r="521" spans="1:13" s="6" customFormat="1" ht="15" customHeight="1" x14ac:dyDescent="0.15">
      <c r="A521" s="195"/>
      <c r="B521" s="195"/>
      <c r="C521" s="199"/>
      <c r="D521" s="50">
        <f>+D520/D505*100</f>
        <v>16.06313834726091</v>
      </c>
      <c r="E521" s="50">
        <f>+E520/D505*100</f>
        <v>17.920148560817083</v>
      </c>
      <c r="F521" s="50">
        <f>+F520/D505*100</f>
        <v>13.184772516248838</v>
      </c>
      <c r="G521" s="50">
        <f>+G520/D505*100</f>
        <v>1.2070566388115136</v>
      </c>
      <c r="H521" s="50">
        <f>+H520/D505*100</f>
        <v>9.3779015784586814</v>
      </c>
      <c r="I521" s="50">
        <f>+I520/D505*100</f>
        <v>2.2284122562674096</v>
      </c>
      <c r="J521" s="50">
        <f>+J520/D505*100</f>
        <v>3.4354688950789227</v>
      </c>
      <c r="K521" s="157"/>
      <c r="L521" s="158"/>
      <c r="M521" s="90"/>
    </row>
    <row r="522" spans="1:13" s="8" customFormat="1" ht="15" customHeight="1" x14ac:dyDescent="0.15">
      <c r="A522" s="195"/>
      <c r="B522" s="195"/>
      <c r="C522" s="198" t="s">
        <v>217</v>
      </c>
      <c r="D522" s="19">
        <v>224</v>
      </c>
      <c r="E522" s="19">
        <v>209</v>
      </c>
      <c r="F522" s="19">
        <v>118</v>
      </c>
      <c r="G522" s="19">
        <v>13</v>
      </c>
      <c r="H522" s="19">
        <v>177</v>
      </c>
      <c r="I522" s="19">
        <v>20</v>
      </c>
      <c r="J522" s="19">
        <v>34</v>
      </c>
      <c r="K522" s="157"/>
      <c r="L522" s="158"/>
      <c r="M522" s="89"/>
    </row>
    <row r="523" spans="1:13" s="6" customFormat="1" ht="15" customHeight="1" x14ac:dyDescent="0.15">
      <c r="A523" s="195"/>
      <c r="B523" s="195"/>
      <c r="C523" s="199"/>
      <c r="D523" s="50">
        <f>+D522/D507*100</f>
        <v>17.191097467382964</v>
      </c>
      <c r="E523" s="50">
        <f>+E522/D507*100</f>
        <v>16.039907904834998</v>
      </c>
      <c r="F523" s="50">
        <f>+F522/D507*100</f>
        <v>9.0560245587106678</v>
      </c>
      <c r="G523" s="50">
        <f>+G522/D507*100</f>
        <v>0.9976976208749041</v>
      </c>
      <c r="H523" s="50">
        <f>+H522/D507*100</f>
        <v>13.584036838066002</v>
      </c>
      <c r="I523" s="50">
        <f>+I522/D507*100</f>
        <v>1.5349194167306215</v>
      </c>
      <c r="J523" s="50">
        <f>+J522/D507*100</f>
        <v>2.6093630084420569</v>
      </c>
      <c r="K523" s="157"/>
      <c r="L523" s="158"/>
      <c r="M523" s="90"/>
    </row>
    <row r="524" spans="1:13" s="8" customFormat="1" ht="15" customHeight="1" x14ac:dyDescent="0.15">
      <c r="A524" s="195"/>
      <c r="B524" s="195"/>
      <c r="C524" s="198" t="s">
        <v>285</v>
      </c>
      <c r="D524" s="19">
        <v>175</v>
      </c>
      <c r="E524" s="19">
        <v>251</v>
      </c>
      <c r="F524" s="19">
        <v>119</v>
      </c>
      <c r="G524" s="19">
        <v>13</v>
      </c>
      <c r="H524" s="19">
        <v>173</v>
      </c>
      <c r="I524" s="19">
        <v>32</v>
      </c>
      <c r="J524" s="19">
        <v>63</v>
      </c>
      <c r="K524" s="157"/>
      <c r="L524" s="158"/>
      <c r="M524" s="89"/>
    </row>
    <row r="525" spans="1:13" s="6" customFormat="1" ht="15" customHeight="1" x14ac:dyDescent="0.15">
      <c r="A525" s="195"/>
      <c r="B525" s="195"/>
      <c r="C525" s="199"/>
      <c r="D525" s="50">
        <f>+D524/D509*100</f>
        <v>14.250814332247558</v>
      </c>
      <c r="E525" s="50">
        <f>+E524/D509*100</f>
        <v>20.439739413680783</v>
      </c>
      <c r="F525" s="50">
        <f>+F524/D509*100</f>
        <v>9.6905537459283391</v>
      </c>
      <c r="G525" s="50">
        <f>+G524/D509*100</f>
        <v>1.0586319218241043</v>
      </c>
      <c r="H525" s="50">
        <f>+H524/D509*100</f>
        <v>14.087947882736158</v>
      </c>
      <c r="I525" s="50">
        <f>+I524/D509*100</f>
        <v>2.6058631921824107</v>
      </c>
      <c r="J525" s="50">
        <f>+J524/D509*100</f>
        <v>5.1302931596091206</v>
      </c>
      <c r="K525" s="157"/>
      <c r="L525" s="158"/>
      <c r="M525" s="90"/>
    </row>
    <row r="526" spans="1:13" s="5" customFormat="1" ht="21" customHeight="1" x14ac:dyDescent="0.15">
      <c r="A526" s="158"/>
      <c r="B526" s="194" t="s">
        <v>367</v>
      </c>
      <c r="C526" s="194"/>
      <c r="D526" s="194"/>
      <c r="E526" s="194"/>
      <c r="F526" s="194"/>
      <c r="G526" s="194"/>
      <c r="H526" s="194"/>
      <c r="I526" s="194"/>
      <c r="J526" s="194"/>
      <c r="K526" s="194"/>
      <c r="L526" s="194"/>
      <c r="M526" s="63"/>
    </row>
    <row r="527" spans="1:13" s="5" customFormat="1" ht="21" customHeight="1" x14ac:dyDescent="0.15">
      <c r="A527" s="114"/>
      <c r="B527" s="189"/>
      <c r="C527" s="115"/>
      <c r="D527" s="115"/>
      <c r="E527" s="115"/>
      <c r="F527" s="115"/>
      <c r="G527" s="115"/>
      <c r="H527" s="115"/>
      <c r="I527" s="115"/>
      <c r="J527" s="115"/>
      <c r="K527" s="115"/>
      <c r="L527" s="63"/>
      <c r="M527" s="63"/>
    </row>
    <row r="528" spans="1:13" s="4" customFormat="1" ht="63" customHeight="1" x14ac:dyDescent="0.15">
      <c r="A528" s="205" t="s">
        <v>283</v>
      </c>
      <c r="B528" s="206"/>
      <c r="C528" s="177" t="s">
        <v>57</v>
      </c>
      <c r="D528" s="164" t="s">
        <v>47</v>
      </c>
      <c r="E528" s="164" t="s">
        <v>61</v>
      </c>
      <c r="F528" s="164" t="s">
        <v>62</v>
      </c>
      <c r="G528" s="164" t="s">
        <v>48</v>
      </c>
      <c r="H528" s="164" t="s">
        <v>49</v>
      </c>
      <c r="I528" s="164" t="s">
        <v>63</v>
      </c>
      <c r="J528" s="164" t="s">
        <v>50</v>
      </c>
      <c r="K528" s="164" t="s">
        <v>51</v>
      </c>
      <c r="L528" s="164" t="s">
        <v>52</v>
      </c>
      <c r="M528" s="60"/>
    </row>
    <row r="529" spans="1:14" s="3" customFormat="1" ht="15" customHeight="1" x14ac:dyDescent="0.15">
      <c r="A529" s="195" t="s">
        <v>284</v>
      </c>
      <c r="B529" s="195" t="s">
        <v>72</v>
      </c>
      <c r="C529" s="198" t="s">
        <v>296</v>
      </c>
      <c r="D529" s="19">
        <v>37</v>
      </c>
      <c r="E529" s="19">
        <v>57</v>
      </c>
      <c r="F529" s="19">
        <v>34</v>
      </c>
      <c r="G529" s="19">
        <v>39</v>
      </c>
      <c r="H529" s="19">
        <v>6</v>
      </c>
      <c r="I529" s="19">
        <v>17</v>
      </c>
      <c r="J529" s="19">
        <v>25</v>
      </c>
      <c r="K529" s="19">
        <v>60</v>
      </c>
      <c r="L529" s="19">
        <v>108</v>
      </c>
      <c r="M529" s="18"/>
    </row>
    <row r="530" spans="1:14" s="3" customFormat="1" ht="15" customHeight="1" x14ac:dyDescent="0.15">
      <c r="A530" s="195"/>
      <c r="B530" s="195"/>
      <c r="C530" s="199"/>
      <c r="D530" s="50">
        <f>D529/E505*100</f>
        <v>15.948275862068966</v>
      </c>
      <c r="E530" s="50">
        <f>E529/E505*100</f>
        <v>24.568965517241377</v>
      </c>
      <c r="F530" s="50">
        <f>F529/E505*100</f>
        <v>14.655172413793101</v>
      </c>
      <c r="G530" s="50">
        <f>G529/E505*100</f>
        <v>16.810344827586206</v>
      </c>
      <c r="H530" s="50">
        <f>H529/E505*100</f>
        <v>2.5862068965517242</v>
      </c>
      <c r="I530" s="50">
        <f>I529/E505*100</f>
        <v>7.3275862068965507</v>
      </c>
      <c r="J530" s="50">
        <f>J529/E505*100</f>
        <v>10.775862068965516</v>
      </c>
      <c r="K530" s="50">
        <f>K529/E505*100</f>
        <v>25.862068965517242</v>
      </c>
      <c r="L530" s="50">
        <f>L529/E505*100</f>
        <v>46.551724137931032</v>
      </c>
      <c r="M530" s="18"/>
    </row>
    <row r="531" spans="1:14" s="3" customFormat="1" ht="15" customHeight="1" x14ac:dyDescent="0.15">
      <c r="A531" s="195"/>
      <c r="B531" s="195"/>
      <c r="C531" s="198" t="s">
        <v>217</v>
      </c>
      <c r="D531" s="19">
        <v>45</v>
      </c>
      <c r="E531" s="19">
        <v>56</v>
      </c>
      <c r="F531" s="19">
        <v>37</v>
      </c>
      <c r="G531" s="19">
        <v>23</v>
      </c>
      <c r="H531" s="19">
        <v>14</v>
      </c>
      <c r="I531" s="19">
        <v>19</v>
      </c>
      <c r="J531" s="19">
        <v>20</v>
      </c>
      <c r="K531" s="19">
        <v>49</v>
      </c>
      <c r="L531" s="19">
        <v>88</v>
      </c>
      <c r="M531" s="18"/>
    </row>
    <row r="532" spans="1:14" s="3" customFormat="1" ht="15" customHeight="1" x14ac:dyDescent="0.15">
      <c r="A532" s="195"/>
      <c r="B532" s="195"/>
      <c r="C532" s="199"/>
      <c r="D532" s="50">
        <f>D531/E507*100</f>
        <v>21.951219512195124</v>
      </c>
      <c r="E532" s="50">
        <f>E531/E507*100</f>
        <v>27.31707317073171</v>
      </c>
      <c r="F532" s="50">
        <f>F531/E507*100</f>
        <v>18.048780487804876</v>
      </c>
      <c r="G532" s="50">
        <f>G531/E507*100</f>
        <v>11.219512195121952</v>
      </c>
      <c r="H532" s="50">
        <f>H531/E507*100</f>
        <v>6.8292682926829276</v>
      </c>
      <c r="I532" s="50">
        <f>I531/E507*100</f>
        <v>9.2682926829268286</v>
      </c>
      <c r="J532" s="50">
        <f>J531/E507*100</f>
        <v>9.7560975609756095</v>
      </c>
      <c r="K532" s="50">
        <f>K531/E507*100</f>
        <v>23.902439024390244</v>
      </c>
      <c r="L532" s="50">
        <f>L531/E507*100</f>
        <v>42.926829268292686</v>
      </c>
      <c r="M532" s="18"/>
    </row>
    <row r="533" spans="1:14" s="3" customFormat="1" ht="15" customHeight="1" x14ac:dyDescent="0.15">
      <c r="A533" s="195"/>
      <c r="B533" s="195"/>
      <c r="C533" s="198" t="s">
        <v>285</v>
      </c>
      <c r="D533" s="19">
        <v>29</v>
      </c>
      <c r="E533" s="19">
        <v>41</v>
      </c>
      <c r="F533" s="19">
        <v>23</v>
      </c>
      <c r="G533" s="19">
        <v>15</v>
      </c>
      <c r="H533" s="19">
        <v>7</v>
      </c>
      <c r="I533" s="19">
        <v>18</v>
      </c>
      <c r="J533" s="19">
        <v>15</v>
      </c>
      <c r="K533" s="19">
        <v>46</v>
      </c>
      <c r="L533" s="19">
        <v>81</v>
      </c>
      <c r="M533" s="18"/>
    </row>
    <row r="534" spans="1:14" s="3" customFormat="1" ht="15" customHeight="1" x14ac:dyDescent="0.15">
      <c r="A534" s="195"/>
      <c r="B534" s="195"/>
      <c r="C534" s="199"/>
      <c r="D534" s="50">
        <f>D533/E509*100</f>
        <v>17.159763313609467</v>
      </c>
      <c r="E534" s="50">
        <f>E533/E509*100</f>
        <v>24.260355029585799</v>
      </c>
      <c r="F534" s="50">
        <f>F533/E509*100</f>
        <v>13.609467455621301</v>
      </c>
      <c r="G534" s="50">
        <f>G533/E509*100</f>
        <v>8.8757396449704142</v>
      </c>
      <c r="H534" s="50">
        <f>H533/E509*100</f>
        <v>4.1420118343195274</v>
      </c>
      <c r="I534" s="50">
        <f>I533/E509*100</f>
        <v>10.650887573964498</v>
      </c>
      <c r="J534" s="50">
        <f>J533/E509*100</f>
        <v>8.8757396449704142</v>
      </c>
      <c r="K534" s="50">
        <f>K533/E509*100</f>
        <v>27.218934911242602</v>
      </c>
      <c r="L534" s="50">
        <f>L533/E509*100</f>
        <v>47.928994082840234</v>
      </c>
      <c r="M534" s="18"/>
    </row>
    <row r="535" spans="1:14" s="8" customFormat="1" ht="84" customHeight="1" x14ac:dyDescent="0.15">
      <c r="A535" s="195"/>
      <c r="B535" s="195"/>
      <c r="C535" s="177" t="s">
        <v>57</v>
      </c>
      <c r="D535" s="164" t="s">
        <v>359</v>
      </c>
      <c r="E535" s="164" t="s">
        <v>64</v>
      </c>
      <c r="F535" s="164" t="s">
        <v>53</v>
      </c>
      <c r="G535" s="164" t="s">
        <v>54</v>
      </c>
      <c r="H535" s="164" t="s">
        <v>65</v>
      </c>
      <c r="I535" s="164" t="s">
        <v>46</v>
      </c>
      <c r="J535" s="164" t="s">
        <v>35</v>
      </c>
      <c r="K535" s="167"/>
      <c r="L535" s="166"/>
      <c r="M535" s="89"/>
    </row>
    <row r="536" spans="1:14" s="8" customFormat="1" ht="15" customHeight="1" x14ac:dyDescent="0.15">
      <c r="A536" s="195"/>
      <c r="B536" s="195"/>
      <c r="C536" s="198" t="s">
        <v>296</v>
      </c>
      <c r="D536" s="19">
        <v>130</v>
      </c>
      <c r="E536" s="19">
        <v>3</v>
      </c>
      <c r="F536" s="19">
        <v>18</v>
      </c>
      <c r="G536" s="19">
        <v>4</v>
      </c>
      <c r="H536" s="19">
        <v>20</v>
      </c>
      <c r="I536" s="19">
        <v>1</v>
      </c>
      <c r="J536" s="19">
        <v>24</v>
      </c>
      <c r="K536" s="159"/>
      <c r="L536" s="158"/>
      <c r="M536" s="89"/>
    </row>
    <row r="537" spans="1:14" s="6" customFormat="1" ht="15" customHeight="1" x14ac:dyDescent="0.15">
      <c r="A537" s="195"/>
      <c r="B537" s="195"/>
      <c r="C537" s="199"/>
      <c r="D537" s="50">
        <f>D536/E505*100</f>
        <v>56.034482758620683</v>
      </c>
      <c r="E537" s="50">
        <f>E536/E505*100</f>
        <v>1.2931034482758621</v>
      </c>
      <c r="F537" s="50">
        <f>F536/E505*100</f>
        <v>7.7586206896551726</v>
      </c>
      <c r="G537" s="50">
        <f>G536/E505*100</f>
        <v>1.7241379310344827</v>
      </c>
      <c r="H537" s="50">
        <f>H536/E505*100</f>
        <v>8.6206896551724146</v>
      </c>
      <c r="I537" s="50">
        <f>I536/E505*100</f>
        <v>0.43103448275862066</v>
      </c>
      <c r="J537" s="50">
        <f>J536/E505*100</f>
        <v>10.344827586206897</v>
      </c>
      <c r="K537" s="159"/>
      <c r="L537" s="158"/>
      <c r="M537" s="90"/>
    </row>
    <row r="538" spans="1:14" s="8" customFormat="1" ht="15" customHeight="1" x14ac:dyDescent="0.15">
      <c r="A538" s="195"/>
      <c r="B538" s="195"/>
      <c r="C538" s="198" t="s">
        <v>217</v>
      </c>
      <c r="D538" s="19">
        <v>130</v>
      </c>
      <c r="E538" s="19">
        <v>1</v>
      </c>
      <c r="F538" s="19">
        <v>29</v>
      </c>
      <c r="G538" s="19">
        <v>3</v>
      </c>
      <c r="H538" s="19">
        <v>10</v>
      </c>
      <c r="I538" s="19">
        <v>0</v>
      </c>
      <c r="J538" s="19">
        <v>19</v>
      </c>
      <c r="K538" s="159"/>
      <c r="L538" s="158"/>
      <c r="M538" s="89"/>
    </row>
    <row r="539" spans="1:14" s="6" customFormat="1" ht="15" customHeight="1" x14ac:dyDescent="0.15">
      <c r="A539" s="195"/>
      <c r="B539" s="195"/>
      <c r="C539" s="199"/>
      <c r="D539" s="50">
        <f>D538/E507*100</f>
        <v>63.414634146341463</v>
      </c>
      <c r="E539" s="50">
        <f>E538/E507*100</f>
        <v>0.48780487804878048</v>
      </c>
      <c r="F539" s="50">
        <f>F538/E507*100</f>
        <v>14.146341463414632</v>
      </c>
      <c r="G539" s="50">
        <f>G538/E507*100</f>
        <v>1.4634146341463417</v>
      </c>
      <c r="H539" s="50">
        <f>H538/E507*100</f>
        <v>4.8780487804878048</v>
      </c>
      <c r="I539" s="50">
        <f>I538/E507*100</f>
        <v>0</v>
      </c>
      <c r="J539" s="50">
        <f>J538/E507*100</f>
        <v>9.2682926829268286</v>
      </c>
      <c r="K539" s="159"/>
      <c r="L539" s="158"/>
      <c r="M539" s="90"/>
    </row>
    <row r="540" spans="1:14" s="8" customFormat="1" ht="15" customHeight="1" x14ac:dyDescent="0.15">
      <c r="A540" s="195"/>
      <c r="B540" s="195"/>
      <c r="C540" s="198" t="s">
        <v>285</v>
      </c>
      <c r="D540" s="19">
        <v>100</v>
      </c>
      <c r="E540" s="19">
        <v>8</v>
      </c>
      <c r="F540" s="19">
        <v>20</v>
      </c>
      <c r="G540" s="19">
        <v>5</v>
      </c>
      <c r="H540" s="19">
        <v>9</v>
      </c>
      <c r="I540" s="19">
        <v>1</v>
      </c>
      <c r="J540" s="19">
        <v>18</v>
      </c>
      <c r="K540" s="159"/>
      <c r="L540" s="158"/>
      <c r="M540" s="89"/>
    </row>
    <row r="541" spans="1:14" s="6" customFormat="1" ht="15" customHeight="1" x14ac:dyDescent="0.15">
      <c r="A541" s="195"/>
      <c r="B541" s="195"/>
      <c r="C541" s="199"/>
      <c r="D541" s="50">
        <f>D540/E509*100</f>
        <v>59.171597633136095</v>
      </c>
      <c r="E541" s="50">
        <f>E540/E509*100</f>
        <v>4.7337278106508878</v>
      </c>
      <c r="F541" s="50">
        <f>F540/E509*100</f>
        <v>11.834319526627219</v>
      </c>
      <c r="G541" s="50">
        <f>G540/E509*100</f>
        <v>2.9585798816568047</v>
      </c>
      <c r="H541" s="50">
        <f>H540/E509*100</f>
        <v>5.3254437869822491</v>
      </c>
      <c r="I541" s="50">
        <f>I540/E509*100</f>
        <v>0.59171597633136097</v>
      </c>
      <c r="J541" s="50">
        <f>J540/E509*100</f>
        <v>10.650887573964498</v>
      </c>
      <c r="K541" s="159"/>
      <c r="L541" s="158"/>
      <c r="M541" s="90"/>
    </row>
    <row r="542" spans="1:14" s="5" customFormat="1" ht="21" customHeight="1" x14ac:dyDescent="0.15">
      <c r="A542" s="158"/>
      <c r="B542" s="202" t="s">
        <v>355</v>
      </c>
      <c r="C542" s="202"/>
      <c r="D542" s="202"/>
      <c r="E542" s="202"/>
      <c r="F542" s="202"/>
      <c r="G542" s="202"/>
      <c r="H542" s="202"/>
      <c r="I542" s="202"/>
      <c r="J542" s="202"/>
      <c r="K542" s="202"/>
      <c r="L542" s="202"/>
      <c r="M542" s="63"/>
    </row>
    <row r="543" spans="1:14" s="6" customFormat="1" ht="21" customHeight="1" x14ac:dyDescent="0.15">
      <c r="A543" s="59"/>
      <c r="B543" s="181"/>
      <c r="C543" s="32"/>
      <c r="D543" s="82"/>
      <c r="E543" s="82"/>
      <c r="F543" s="82"/>
      <c r="G543" s="82"/>
      <c r="H543" s="17"/>
      <c r="I543" s="17"/>
      <c r="J543" s="34"/>
      <c r="K543" s="34"/>
      <c r="L543" s="34"/>
      <c r="M543" s="90"/>
    </row>
    <row r="544" spans="1:14" s="8" customFormat="1" ht="63" customHeight="1" x14ac:dyDescent="0.15">
      <c r="A544" s="203" t="s">
        <v>56</v>
      </c>
      <c r="B544" s="204"/>
      <c r="C544" s="177" t="s">
        <v>57</v>
      </c>
      <c r="D544" s="163" t="s">
        <v>325</v>
      </c>
      <c r="E544" s="146" t="s">
        <v>194</v>
      </c>
      <c r="F544" s="146" t="s">
        <v>195</v>
      </c>
      <c r="G544" s="146" t="s">
        <v>358</v>
      </c>
      <c r="H544" s="146" t="s">
        <v>196</v>
      </c>
      <c r="I544" s="146" t="s">
        <v>197</v>
      </c>
      <c r="J544" s="146" t="s">
        <v>198</v>
      </c>
      <c r="K544" s="146" t="s">
        <v>199</v>
      </c>
      <c r="L544" s="146" t="s">
        <v>200</v>
      </c>
      <c r="N544" s="89"/>
    </row>
    <row r="545" spans="1:14" s="5" customFormat="1" ht="15" customHeight="1" x14ac:dyDescent="0.15">
      <c r="A545" s="209" t="s">
        <v>350</v>
      </c>
      <c r="B545" s="195" t="s">
        <v>167</v>
      </c>
      <c r="C545" s="198" t="s">
        <v>296</v>
      </c>
      <c r="D545" s="170">
        <v>1921</v>
      </c>
      <c r="E545" s="171">
        <v>366</v>
      </c>
      <c r="F545" s="111">
        <v>558</v>
      </c>
      <c r="G545" s="111">
        <v>478</v>
      </c>
      <c r="H545" s="111">
        <v>401</v>
      </c>
      <c r="I545" s="111">
        <v>228</v>
      </c>
      <c r="J545" s="111">
        <v>736</v>
      </c>
      <c r="K545" s="111">
        <v>440</v>
      </c>
      <c r="L545" s="111">
        <v>497</v>
      </c>
      <c r="N545" s="63"/>
    </row>
    <row r="546" spans="1:14" s="5" customFormat="1" ht="15" customHeight="1" x14ac:dyDescent="0.15">
      <c r="A546" s="210"/>
      <c r="B546" s="195"/>
      <c r="C546" s="199"/>
      <c r="D546" s="50" t="s">
        <v>321</v>
      </c>
      <c r="E546" s="172">
        <f>+E545/$D545*100</f>
        <v>19.052576782925559</v>
      </c>
      <c r="F546" s="50">
        <f t="shared" ref="F546:L546" si="207">+F545/$D545*100</f>
        <v>29.047371160853725</v>
      </c>
      <c r="G546" s="50">
        <f t="shared" si="207"/>
        <v>24.882873503383653</v>
      </c>
      <c r="H546" s="50">
        <f t="shared" si="207"/>
        <v>20.874544508068716</v>
      </c>
      <c r="I546" s="50">
        <f>+I545/$D545*100</f>
        <v>11.868818323789693</v>
      </c>
      <c r="J546" s="50">
        <f t="shared" si="207"/>
        <v>38.31337844872462</v>
      </c>
      <c r="K546" s="50">
        <f t="shared" si="207"/>
        <v>22.904737116085371</v>
      </c>
      <c r="L546" s="50">
        <f t="shared" si="207"/>
        <v>25.871941697032796</v>
      </c>
      <c r="N546" s="63"/>
    </row>
    <row r="547" spans="1:14" s="5" customFormat="1" ht="15" customHeight="1" x14ac:dyDescent="0.15">
      <c r="A547" s="210"/>
      <c r="B547" s="195"/>
      <c r="C547" s="198" t="s">
        <v>217</v>
      </c>
      <c r="D547" s="170">
        <v>1958</v>
      </c>
      <c r="E547" s="171">
        <v>366</v>
      </c>
      <c r="F547" s="111">
        <v>562</v>
      </c>
      <c r="G547" s="111">
        <v>553</v>
      </c>
      <c r="H547" s="111">
        <v>412</v>
      </c>
      <c r="I547" s="111">
        <v>219</v>
      </c>
      <c r="J547" s="111">
        <v>762</v>
      </c>
      <c r="K547" s="111">
        <v>455</v>
      </c>
      <c r="L547" s="111">
        <v>455</v>
      </c>
      <c r="N547" s="63"/>
    </row>
    <row r="548" spans="1:14" s="5" customFormat="1" ht="15" customHeight="1" x14ac:dyDescent="0.15">
      <c r="A548" s="210"/>
      <c r="B548" s="195"/>
      <c r="C548" s="199"/>
      <c r="D548" s="50" t="s">
        <v>321</v>
      </c>
      <c r="E548" s="172">
        <f>+E547/$D547*100</f>
        <v>18.692543411644536</v>
      </c>
      <c r="F548" s="50">
        <f>+F547/$D547*100</f>
        <v>28.702757916241062</v>
      </c>
      <c r="G548" s="50">
        <f t="shared" ref="G548:L548" si="208">+G547/$D547*100</f>
        <v>28.243105209397346</v>
      </c>
      <c r="H548" s="50">
        <f t="shared" si="208"/>
        <v>21.04187946884576</v>
      </c>
      <c r="I548" s="50">
        <f t="shared" si="208"/>
        <v>11.18488253319714</v>
      </c>
      <c r="J548" s="50">
        <f t="shared" si="208"/>
        <v>38.917262512768133</v>
      </c>
      <c r="K548" s="50">
        <f t="shared" si="208"/>
        <v>23.237997957099079</v>
      </c>
      <c r="L548" s="50">
        <f t="shared" si="208"/>
        <v>23.237997957099079</v>
      </c>
      <c r="N548" s="63"/>
    </row>
    <row r="549" spans="1:14" s="5" customFormat="1" ht="15" customHeight="1" x14ac:dyDescent="0.15">
      <c r="A549" s="210"/>
      <c r="B549" s="195"/>
      <c r="C549" s="198" t="s">
        <v>285</v>
      </c>
      <c r="D549" s="170">
        <v>1916</v>
      </c>
      <c r="E549" s="171">
        <v>306</v>
      </c>
      <c r="F549" s="111">
        <v>417</v>
      </c>
      <c r="G549" s="110">
        <v>445</v>
      </c>
      <c r="H549" s="111">
        <v>345</v>
      </c>
      <c r="I549" s="111">
        <v>163</v>
      </c>
      <c r="J549" s="111">
        <v>685</v>
      </c>
      <c r="K549" s="111">
        <v>389</v>
      </c>
      <c r="L549" s="111">
        <v>411</v>
      </c>
      <c r="N549" s="63"/>
    </row>
    <row r="550" spans="1:14" s="5" customFormat="1" ht="15" customHeight="1" x14ac:dyDescent="0.15">
      <c r="A550" s="210"/>
      <c r="B550" s="195"/>
      <c r="C550" s="199"/>
      <c r="D550" s="50" t="s">
        <v>321</v>
      </c>
      <c r="E550" s="172">
        <f>+E549/$D549*100</f>
        <v>15.970772442588727</v>
      </c>
      <c r="F550" s="50">
        <f t="shared" ref="F550:L550" si="209">+F549/$D549*100</f>
        <v>21.764091858037578</v>
      </c>
      <c r="G550" s="50">
        <f t="shared" si="209"/>
        <v>23.225469728601254</v>
      </c>
      <c r="H550" s="50">
        <f t="shared" si="209"/>
        <v>18.006263048016702</v>
      </c>
      <c r="I550" s="50">
        <f t="shared" si="209"/>
        <v>8.5073068893528188</v>
      </c>
      <c r="J550" s="50">
        <f t="shared" si="209"/>
        <v>35.751565762004169</v>
      </c>
      <c r="K550" s="50">
        <f t="shared" si="209"/>
        <v>20.302713987473904</v>
      </c>
      <c r="L550" s="50">
        <f t="shared" si="209"/>
        <v>21.450939457202505</v>
      </c>
      <c r="N550" s="63"/>
    </row>
    <row r="551" spans="1:14" s="3" customFormat="1" ht="15" customHeight="1" x14ac:dyDescent="0.15">
      <c r="A551" s="210"/>
      <c r="B551" s="195"/>
      <c r="C551" s="198" t="s">
        <v>57</v>
      </c>
      <c r="D551" s="200" t="s">
        <v>201</v>
      </c>
      <c r="E551" s="200" t="s">
        <v>202</v>
      </c>
      <c r="F551" s="195" t="s">
        <v>46</v>
      </c>
      <c r="G551" s="195" t="s">
        <v>147</v>
      </c>
      <c r="H551" s="196"/>
      <c r="I551" s="196"/>
      <c r="J551" s="18"/>
      <c r="K551" s="18"/>
      <c r="L551" s="18"/>
      <c r="M551" s="18"/>
      <c r="N551" s="18"/>
    </row>
    <row r="552" spans="1:14" s="3" customFormat="1" ht="15" customHeight="1" x14ac:dyDescent="0.15">
      <c r="A552" s="210"/>
      <c r="B552" s="195"/>
      <c r="C552" s="199"/>
      <c r="D552" s="201"/>
      <c r="E552" s="201"/>
      <c r="F552" s="195"/>
      <c r="G552" s="195"/>
      <c r="H552" s="197"/>
      <c r="I552" s="197"/>
      <c r="J552" s="18"/>
      <c r="K552" s="18"/>
      <c r="L552" s="18"/>
      <c r="M552" s="18"/>
      <c r="N552" s="18"/>
    </row>
    <row r="553" spans="1:14" s="8" customFormat="1" ht="15" customHeight="1" x14ac:dyDescent="0.15">
      <c r="A553" s="210"/>
      <c r="B553" s="195"/>
      <c r="C553" s="198" t="s">
        <v>296</v>
      </c>
      <c r="D553" s="111">
        <v>143</v>
      </c>
      <c r="E553" s="19">
        <v>454</v>
      </c>
      <c r="F553" s="19">
        <v>267</v>
      </c>
      <c r="G553" s="19">
        <v>44</v>
      </c>
      <c r="H553" s="158"/>
      <c r="I553" s="158"/>
      <c r="J553" s="89"/>
      <c r="K553" s="89"/>
      <c r="L553" s="89"/>
      <c r="M553" s="89"/>
      <c r="N553" s="89"/>
    </row>
    <row r="554" spans="1:14" s="6" customFormat="1" ht="15" customHeight="1" x14ac:dyDescent="0.15">
      <c r="A554" s="210"/>
      <c r="B554" s="195"/>
      <c r="C554" s="199"/>
      <c r="D554" s="50">
        <f>+D553/$D545*100</f>
        <v>7.4440395627277463</v>
      </c>
      <c r="E554" s="50">
        <f t="shared" ref="E554:F554" si="210">+E553/$D545*100</f>
        <v>23.633524206142635</v>
      </c>
      <c r="F554" s="50">
        <f t="shared" si="210"/>
        <v>13.899010931806352</v>
      </c>
      <c r="G554" s="50" t="s">
        <v>321</v>
      </c>
      <c r="H554" s="158"/>
      <c r="I554" s="158"/>
      <c r="J554" s="90"/>
      <c r="K554" s="90"/>
      <c r="L554" s="90"/>
      <c r="M554" s="90"/>
      <c r="N554" s="90"/>
    </row>
    <row r="555" spans="1:14" s="8" customFormat="1" ht="15" customHeight="1" x14ac:dyDescent="0.15">
      <c r="A555" s="210"/>
      <c r="B555" s="195"/>
      <c r="C555" s="198" t="s">
        <v>217</v>
      </c>
      <c r="D555" s="111">
        <v>150</v>
      </c>
      <c r="E555" s="19">
        <v>426</v>
      </c>
      <c r="F555" s="19">
        <v>266</v>
      </c>
      <c r="G555" s="19">
        <v>99</v>
      </c>
      <c r="H555" s="158"/>
      <c r="I555" s="158"/>
      <c r="J555" s="89"/>
      <c r="K555" s="89"/>
      <c r="L555" s="89"/>
      <c r="M555" s="89"/>
      <c r="N555" s="89"/>
    </row>
    <row r="556" spans="1:14" s="6" customFormat="1" ht="15" customHeight="1" x14ac:dyDescent="0.15">
      <c r="A556" s="210"/>
      <c r="B556" s="195"/>
      <c r="C556" s="199"/>
      <c r="D556" s="50">
        <f>+D555/D547*100</f>
        <v>7.6608784473953015</v>
      </c>
      <c r="E556" s="50">
        <f>+E555/D547*100</f>
        <v>21.756894790602654</v>
      </c>
      <c r="F556" s="50">
        <f>+F555/D547*100</f>
        <v>13.585291113381</v>
      </c>
      <c r="G556" s="50" t="s">
        <v>321</v>
      </c>
      <c r="H556" s="158"/>
      <c r="I556" s="158"/>
      <c r="J556" s="90"/>
      <c r="K556" s="90"/>
      <c r="L556" s="90"/>
      <c r="M556" s="90"/>
      <c r="N556" s="90"/>
    </row>
    <row r="557" spans="1:14" s="8" customFormat="1" ht="15" customHeight="1" x14ac:dyDescent="0.15">
      <c r="A557" s="210"/>
      <c r="B557" s="195"/>
      <c r="C557" s="198" t="s">
        <v>285</v>
      </c>
      <c r="D557" s="19">
        <v>126</v>
      </c>
      <c r="E557" s="19">
        <v>332</v>
      </c>
      <c r="F557" s="110">
        <v>208</v>
      </c>
      <c r="G557" s="110">
        <v>70</v>
      </c>
      <c r="H557" s="158"/>
      <c r="I557" s="158"/>
      <c r="J557" s="89"/>
      <c r="K557" s="89"/>
      <c r="L557" s="89"/>
      <c r="M557" s="89"/>
      <c r="N557" s="89"/>
    </row>
    <row r="558" spans="1:14" s="6" customFormat="1" ht="15" customHeight="1" x14ac:dyDescent="0.15">
      <c r="A558" s="211"/>
      <c r="B558" s="195"/>
      <c r="C558" s="199"/>
      <c r="D558" s="50">
        <f>+D557/D549*100</f>
        <v>6.5762004175365343</v>
      </c>
      <c r="E558" s="50">
        <f>+E557/$D549*100</f>
        <v>17.32776617954071</v>
      </c>
      <c r="F558" s="50">
        <f>+F557/$D549*100</f>
        <v>10.855949895615867</v>
      </c>
      <c r="G558" s="50" t="s">
        <v>321</v>
      </c>
      <c r="H558" s="158"/>
      <c r="I558" s="158"/>
      <c r="J558" s="90"/>
      <c r="K558" s="90"/>
      <c r="L558" s="90"/>
      <c r="M558" s="90"/>
      <c r="N558" s="90"/>
    </row>
    <row r="559" spans="1:14" s="14" customFormat="1" ht="21" customHeight="1" x14ac:dyDescent="0.15">
      <c r="A559" s="70"/>
      <c r="B559" s="194" t="s">
        <v>323</v>
      </c>
      <c r="C559" s="194"/>
      <c r="D559" s="194"/>
      <c r="E559" s="194"/>
      <c r="F559" s="194"/>
      <c r="G559" s="194"/>
      <c r="H559" s="194"/>
      <c r="I559" s="194"/>
      <c r="J559" s="194"/>
      <c r="K559" s="194"/>
      <c r="L559" s="194"/>
      <c r="M559" s="73"/>
    </row>
    <row r="560" spans="1:14" s="3" customFormat="1" ht="21" customHeight="1" x14ac:dyDescent="0.15">
      <c r="A560" s="10"/>
      <c r="B560" s="191" t="s">
        <v>363</v>
      </c>
      <c r="C560" s="10"/>
      <c r="D560" s="22"/>
      <c r="E560" s="81"/>
      <c r="F560" s="81"/>
      <c r="G560" s="17"/>
      <c r="H560" s="17"/>
      <c r="I560" s="17"/>
      <c r="J560" s="17"/>
      <c r="K560" s="17"/>
      <c r="L560" s="17"/>
      <c r="M560" s="18"/>
    </row>
    <row r="561" spans="1:14" s="8" customFormat="1" ht="21" customHeight="1" x14ac:dyDescent="0.15">
      <c r="A561" s="12"/>
      <c r="B561" s="180"/>
      <c r="C561" s="88"/>
      <c r="D561" s="88"/>
      <c r="E561" s="88"/>
      <c r="F561" s="88"/>
      <c r="G561" s="88"/>
      <c r="H561" s="88"/>
      <c r="I561" s="88"/>
      <c r="J561" s="88"/>
      <c r="K561" s="112"/>
      <c r="L561" s="112"/>
      <c r="M561" s="89"/>
    </row>
    <row r="562" spans="1:14" s="6" customFormat="1" ht="39" customHeight="1" x14ac:dyDescent="0.15">
      <c r="A562" s="203" t="s">
        <v>56</v>
      </c>
      <c r="B562" s="204"/>
      <c r="C562" s="177" t="s">
        <v>57</v>
      </c>
      <c r="D562" s="163" t="s">
        <v>325</v>
      </c>
      <c r="E562" s="165" t="s">
        <v>357</v>
      </c>
      <c r="F562" s="165" t="s">
        <v>123</v>
      </c>
      <c r="G562" s="165" t="s">
        <v>124</v>
      </c>
      <c r="H562" s="165" t="s">
        <v>125</v>
      </c>
      <c r="I562" s="165" t="s">
        <v>126</v>
      </c>
      <c r="J562" s="165" t="s">
        <v>127</v>
      </c>
      <c r="K562" s="165" t="s">
        <v>128</v>
      </c>
      <c r="L562" s="179" t="s">
        <v>147</v>
      </c>
      <c r="M562" s="113"/>
      <c r="N562" s="90"/>
    </row>
    <row r="563" spans="1:14" s="6" customFormat="1" ht="15" customHeight="1" x14ac:dyDescent="0.15">
      <c r="A563" s="207" t="s">
        <v>351</v>
      </c>
      <c r="B563" s="208" t="s">
        <v>168</v>
      </c>
      <c r="C563" s="198" t="s">
        <v>296</v>
      </c>
      <c r="D563" s="170">
        <v>1874</v>
      </c>
      <c r="E563" s="171">
        <v>529</v>
      </c>
      <c r="F563" s="111">
        <v>435</v>
      </c>
      <c r="G563" s="111">
        <v>150</v>
      </c>
      <c r="H563" s="111">
        <v>175</v>
      </c>
      <c r="I563" s="111">
        <v>338</v>
      </c>
      <c r="J563" s="111">
        <v>645</v>
      </c>
      <c r="K563" s="111">
        <v>265</v>
      </c>
      <c r="L563" s="111">
        <v>91</v>
      </c>
      <c r="M563" s="88"/>
      <c r="N563" s="90"/>
    </row>
    <row r="564" spans="1:14" ht="15" customHeight="1" x14ac:dyDescent="0.15">
      <c r="A564" s="207"/>
      <c r="B564" s="208"/>
      <c r="C564" s="199"/>
      <c r="D564" s="50" t="s">
        <v>321</v>
      </c>
      <c r="E564" s="172">
        <f>+E563/$D563*100</f>
        <v>28.228388473852721</v>
      </c>
      <c r="F564" s="50">
        <f t="shared" ref="F564:K564" si="211">+F563/$D563*100</f>
        <v>23.212379935965849</v>
      </c>
      <c r="G564" s="50">
        <f t="shared" si="211"/>
        <v>8.0042689434364984</v>
      </c>
      <c r="H564" s="50">
        <f t="shared" si="211"/>
        <v>9.3383137673425836</v>
      </c>
      <c r="I564" s="50">
        <f t="shared" si="211"/>
        <v>18.036286019210245</v>
      </c>
      <c r="J564" s="50">
        <f t="shared" si="211"/>
        <v>34.418356456776948</v>
      </c>
      <c r="K564" s="50">
        <f t="shared" si="211"/>
        <v>14.140875133404482</v>
      </c>
      <c r="L564" s="50" t="s">
        <v>321</v>
      </c>
      <c r="N564" s="88"/>
    </row>
    <row r="565" spans="1:14" s="6" customFormat="1" ht="15" customHeight="1" x14ac:dyDescent="0.15">
      <c r="A565" s="207"/>
      <c r="B565" s="208"/>
      <c r="C565" s="198" t="s">
        <v>217</v>
      </c>
      <c r="D565" s="170">
        <v>1959</v>
      </c>
      <c r="E565" s="171">
        <v>557</v>
      </c>
      <c r="F565" s="111">
        <v>388</v>
      </c>
      <c r="G565" s="111">
        <v>176</v>
      </c>
      <c r="H565" s="111">
        <v>163</v>
      </c>
      <c r="I565" s="111">
        <v>403</v>
      </c>
      <c r="J565" s="111">
        <v>708</v>
      </c>
      <c r="K565" s="111">
        <v>217</v>
      </c>
      <c r="L565" s="111">
        <v>98</v>
      </c>
      <c r="M565" s="88"/>
      <c r="N565" s="90"/>
    </row>
    <row r="566" spans="1:14" ht="15" customHeight="1" x14ac:dyDescent="0.15">
      <c r="A566" s="207"/>
      <c r="B566" s="208"/>
      <c r="C566" s="199"/>
      <c r="D566" s="50" t="s">
        <v>321</v>
      </c>
      <c r="E566" s="172">
        <f>+E565/$D565*100</f>
        <v>28.432873915262892</v>
      </c>
      <c r="F566" s="50">
        <f t="shared" ref="F566:K566" si="212">+F565/$D565*100</f>
        <v>19.806023481368047</v>
      </c>
      <c r="G566" s="50">
        <f t="shared" si="212"/>
        <v>8.9841755997958135</v>
      </c>
      <c r="H566" s="50">
        <f t="shared" si="212"/>
        <v>8.3205717202654412</v>
      </c>
      <c r="I566" s="50">
        <f t="shared" si="212"/>
        <v>20.571720265441552</v>
      </c>
      <c r="J566" s="50">
        <f t="shared" si="212"/>
        <v>36.140888208269523</v>
      </c>
      <c r="K566" s="50">
        <f t="shared" si="212"/>
        <v>11.077080142930066</v>
      </c>
      <c r="L566" s="50" t="s">
        <v>321</v>
      </c>
      <c r="N566" s="88"/>
    </row>
    <row r="567" spans="1:14" s="6" customFormat="1" ht="15" customHeight="1" x14ac:dyDescent="0.15">
      <c r="A567" s="207"/>
      <c r="B567" s="208"/>
      <c r="C567" s="198" t="s">
        <v>285</v>
      </c>
      <c r="D567" s="170">
        <v>1905</v>
      </c>
      <c r="E567" s="171">
        <v>520</v>
      </c>
      <c r="F567" s="111">
        <v>438</v>
      </c>
      <c r="G567" s="111">
        <v>175</v>
      </c>
      <c r="H567" s="111">
        <v>128</v>
      </c>
      <c r="I567" s="111">
        <v>366</v>
      </c>
      <c r="J567" s="111">
        <v>787</v>
      </c>
      <c r="K567" s="111">
        <v>171</v>
      </c>
      <c r="L567" s="111">
        <v>81</v>
      </c>
      <c r="M567" s="88"/>
      <c r="N567" s="90"/>
    </row>
    <row r="568" spans="1:14" ht="15" customHeight="1" x14ac:dyDescent="0.15">
      <c r="A568" s="207"/>
      <c r="B568" s="208"/>
      <c r="C568" s="199"/>
      <c r="D568" s="50" t="s">
        <v>321</v>
      </c>
      <c r="E568" s="172">
        <f>+E567/$D567*100</f>
        <v>27.296587926509186</v>
      </c>
      <c r="F568" s="50">
        <f t="shared" ref="F568:K568" si="213">+F567/$D567*100</f>
        <v>22.992125984251967</v>
      </c>
      <c r="G568" s="50">
        <f t="shared" si="213"/>
        <v>9.1863517060367457</v>
      </c>
      <c r="H568" s="50">
        <f t="shared" si="213"/>
        <v>6.7191601049868765</v>
      </c>
      <c r="I568" s="50">
        <f t="shared" si="213"/>
        <v>19.212598425196852</v>
      </c>
      <c r="J568" s="50">
        <f t="shared" si="213"/>
        <v>41.312335958005249</v>
      </c>
      <c r="K568" s="50">
        <f t="shared" si="213"/>
        <v>8.9763779527559056</v>
      </c>
      <c r="L568" s="50" t="s">
        <v>321</v>
      </c>
      <c r="N568" s="88"/>
    </row>
    <row r="569" spans="1:14" s="14" customFormat="1" ht="21" customHeight="1" x14ac:dyDescent="0.15">
      <c r="A569" s="70"/>
      <c r="B569" s="194" t="s">
        <v>323</v>
      </c>
      <c r="C569" s="194"/>
      <c r="D569" s="194"/>
      <c r="E569" s="194"/>
      <c r="F569" s="194"/>
      <c r="G569" s="194"/>
      <c r="H569" s="194"/>
      <c r="I569" s="194"/>
      <c r="J569" s="194"/>
      <c r="K569" s="194"/>
      <c r="L569" s="194"/>
      <c r="M569" s="73"/>
    </row>
    <row r="570" spans="1:14" s="3" customFormat="1" ht="21" customHeight="1" x14ac:dyDescent="0.15">
      <c r="A570" s="10"/>
      <c r="B570" s="191" t="s">
        <v>363</v>
      </c>
      <c r="C570" s="10"/>
      <c r="D570" s="22"/>
      <c r="E570" s="81"/>
      <c r="F570" s="81"/>
      <c r="G570" s="17"/>
      <c r="H570" s="17"/>
      <c r="I570" s="17"/>
      <c r="J570" s="17"/>
      <c r="K570" s="17"/>
      <c r="L570" s="17"/>
      <c r="M570" s="18"/>
    </row>
  </sheetData>
  <mergeCells count="568">
    <mergeCell ref="A313:B314"/>
    <mergeCell ref="C313:C314"/>
    <mergeCell ref="I313:I314"/>
    <mergeCell ref="A79:B79"/>
    <mergeCell ref="A88:B88"/>
    <mergeCell ref="A137:B137"/>
    <mergeCell ref="A142:B142"/>
    <mergeCell ref="A199:B199"/>
    <mergeCell ref="A205:B205"/>
    <mergeCell ref="A242:B242"/>
    <mergeCell ref="A80:A85"/>
    <mergeCell ref="B80:B85"/>
    <mergeCell ref="C80:C81"/>
    <mergeCell ref="C82:C83"/>
    <mergeCell ref="C84:C85"/>
    <mergeCell ref="A89:A94"/>
    <mergeCell ref="B89:B94"/>
    <mergeCell ref="C89:C90"/>
    <mergeCell ref="C91:C92"/>
    <mergeCell ref="C93:C94"/>
    <mergeCell ref="B95:L95"/>
    <mergeCell ref="B86:L86"/>
    <mergeCell ref="A105:A110"/>
    <mergeCell ref="B105:B110"/>
    <mergeCell ref="A4:A9"/>
    <mergeCell ref="B4:B9"/>
    <mergeCell ref="C4:C5"/>
    <mergeCell ref="C6:C7"/>
    <mergeCell ref="C8:C9"/>
    <mergeCell ref="A11:B12"/>
    <mergeCell ref="C11:C12"/>
    <mergeCell ref="A1:L1"/>
    <mergeCell ref="A2:B3"/>
    <mergeCell ref="C2:C3"/>
    <mergeCell ref="D2:D3"/>
    <mergeCell ref="E2:E3"/>
    <mergeCell ref="F2:F3"/>
    <mergeCell ref="A20:B21"/>
    <mergeCell ref="C20:C21"/>
    <mergeCell ref="H20:H21"/>
    <mergeCell ref="A22:A23"/>
    <mergeCell ref="B22:B23"/>
    <mergeCell ref="C22:C23"/>
    <mergeCell ref="I11:I12"/>
    <mergeCell ref="A13:A18"/>
    <mergeCell ref="B13:B18"/>
    <mergeCell ref="C13:C14"/>
    <mergeCell ref="C15:C16"/>
    <mergeCell ref="C17:C18"/>
    <mergeCell ref="A34:B35"/>
    <mergeCell ref="C34:C35"/>
    <mergeCell ref="I34:I35"/>
    <mergeCell ref="A36:A41"/>
    <mergeCell ref="B36:B41"/>
    <mergeCell ref="C36:C37"/>
    <mergeCell ref="C38:C39"/>
    <mergeCell ref="C40:C41"/>
    <mergeCell ref="A25:B26"/>
    <mergeCell ref="C25:C26"/>
    <mergeCell ref="H25:H26"/>
    <mergeCell ref="A27:A32"/>
    <mergeCell ref="B27:B32"/>
    <mergeCell ref="C27:C28"/>
    <mergeCell ref="C29:C30"/>
    <mergeCell ref="C31:C32"/>
    <mergeCell ref="A46:A51"/>
    <mergeCell ref="B46:B51"/>
    <mergeCell ref="C46:C47"/>
    <mergeCell ref="C48:C49"/>
    <mergeCell ref="C50:C51"/>
    <mergeCell ref="A53:B54"/>
    <mergeCell ref="C53:C54"/>
    <mergeCell ref="A43:L43"/>
    <mergeCell ref="A44:B45"/>
    <mergeCell ref="C44:C45"/>
    <mergeCell ref="D44:D45"/>
    <mergeCell ref="E44:E45"/>
    <mergeCell ref="F44:F45"/>
    <mergeCell ref="I53:I54"/>
    <mergeCell ref="A55:A58"/>
    <mergeCell ref="B55:B58"/>
    <mergeCell ref="C55:C56"/>
    <mergeCell ref="C57:C58"/>
    <mergeCell ref="A60:B61"/>
    <mergeCell ref="C60:C61"/>
    <mergeCell ref="D60:D61"/>
    <mergeCell ref="E60:E61"/>
    <mergeCell ref="F60:F61"/>
    <mergeCell ref="A70:B71"/>
    <mergeCell ref="C70:C71"/>
    <mergeCell ref="I70:I71"/>
    <mergeCell ref="A72:A77"/>
    <mergeCell ref="B72:B77"/>
    <mergeCell ref="C72:C73"/>
    <mergeCell ref="C74:C75"/>
    <mergeCell ref="C76:C77"/>
    <mergeCell ref="A62:A67"/>
    <mergeCell ref="B62:B67"/>
    <mergeCell ref="C62:C63"/>
    <mergeCell ref="C64:C65"/>
    <mergeCell ref="C66:C67"/>
    <mergeCell ref="A69:L69"/>
    <mergeCell ref="C105:C106"/>
    <mergeCell ref="C107:C108"/>
    <mergeCell ref="C109:C110"/>
    <mergeCell ref="A112:L112"/>
    <mergeCell ref="A97:B98"/>
    <mergeCell ref="C97:C98"/>
    <mergeCell ref="I97:I98"/>
    <mergeCell ref="A99:A104"/>
    <mergeCell ref="B99:B104"/>
    <mergeCell ref="C99:C100"/>
    <mergeCell ref="C101:C102"/>
    <mergeCell ref="C103:C104"/>
    <mergeCell ref="I114:I115"/>
    <mergeCell ref="J114:J115"/>
    <mergeCell ref="A116:A119"/>
    <mergeCell ref="B116:B119"/>
    <mergeCell ref="C116:C117"/>
    <mergeCell ref="C118:C119"/>
    <mergeCell ref="D113:D115"/>
    <mergeCell ref="A113:B115"/>
    <mergeCell ref="C113:C115"/>
    <mergeCell ref="H113:H115"/>
    <mergeCell ref="E114:E115"/>
    <mergeCell ref="F114:F115"/>
    <mergeCell ref="G114:G115"/>
    <mergeCell ref="A132:B133"/>
    <mergeCell ref="C132:C133"/>
    <mergeCell ref="D132:D133"/>
    <mergeCell ref="E132:E133"/>
    <mergeCell ref="F132:F133"/>
    <mergeCell ref="A134:A135"/>
    <mergeCell ref="B134:B135"/>
    <mergeCell ref="C134:C135"/>
    <mergeCell ref="A123:B124"/>
    <mergeCell ref="C123:C124"/>
    <mergeCell ref="D123:D124"/>
    <mergeCell ref="E123:E124"/>
    <mergeCell ref="F123:F124"/>
    <mergeCell ref="A125:A130"/>
    <mergeCell ref="B125:B130"/>
    <mergeCell ref="C125:C126"/>
    <mergeCell ref="C127:C128"/>
    <mergeCell ref="C129:C130"/>
    <mergeCell ref="A138:A139"/>
    <mergeCell ref="B138:B139"/>
    <mergeCell ref="C138:C139"/>
    <mergeCell ref="A143:A144"/>
    <mergeCell ref="B143:B144"/>
    <mergeCell ref="C143:C144"/>
    <mergeCell ref="A147:B148"/>
    <mergeCell ref="C147:C148"/>
    <mergeCell ref="A156:B157"/>
    <mergeCell ref="C156:C157"/>
    <mergeCell ref="I156:I157"/>
    <mergeCell ref="A158:A163"/>
    <mergeCell ref="B158:B163"/>
    <mergeCell ref="C158:C159"/>
    <mergeCell ref="C160:C161"/>
    <mergeCell ref="C162:C163"/>
    <mergeCell ref="D147:D148"/>
    <mergeCell ref="E147:E148"/>
    <mergeCell ref="F147:F148"/>
    <mergeCell ref="G147:G148"/>
    <mergeCell ref="H147:H148"/>
    <mergeCell ref="A149:A154"/>
    <mergeCell ref="B149:B154"/>
    <mergeCell ref="C149:C150"/>
    <mergeCell ref="C151:C152"/>
    <mergeCell ref="C153:C154"/>
    <mergeCell ref="H165:H166"/>
    <mergeCell ref="I165:I166"/>
    <mergeCell ref="J165:J166"/>
    <mergeCell ref="K165:K166"/>
    <mergeCell ref="A167:A168"/>
    <mergeCell ref="B167:B168"/>
    <mergeCell ref="C167:C168"/>
    <mergeCell ref="A165:B166"/>
    <mergeCell ref="C165:C166"/>
    <mergeCell ref="D165:D166"/>
    <mergeCell ref="E165:E166"/>
    <mergeCell ref="F165:F166"/>
    <mergeCell ref="G165:G166"/>
    <mergeCell ref="H170:H171"/>
    <mergeCell ref="I170:I171"/>
    <mergeCell ref="J170:J171"/>
    <mergeCell ref="K170:K171"/>
    <mergeCell ref="A172:A173"/>
    <mergeCell ref="B172:B173"/>
    <mergeCell ref="C172:C173"/>
    <mergeCell ref="A170:B171"/>
    <mergeCell ref="C170:C171"/>
    <mergeCell ref="D170:D171"/>
    <mergeCell ref="E170:E171"/>
    <mergeCell ref="F170:F171"/>
    <mergeCell ref="G170:G171"/>
    <mergeCell ref="J175:J176"/>
    <mergeCell ref="K175:K176"/>
    <mergeCell ref="A177:A178"/>
    <mergeCell ref="B177:B178"/>
    <mergeCell ref="C177:C178"/>
    <mergeCell ref="A175:B176"/>
    <mergeCell ref="C175:C176"/>
    <mergeCell ref="D175:D176"/>
    <mergeCell ref="E175:E176"/>
    <mergeCell ref="F175:F176"/>
    <mergeCell ref="G175:G176"/>
    <mergeCell ref="A180:B181"/>
    <mergeCell ref="C180:C181"/>
    <mergeCell ref="I180:I181"/>
    <mergeCell ref="A182:A187"/>
    <mergeCell ref="B182:B187"/>
    <mergeCell ref="C182:C183"/>
    <mergeCell ref="C184:C185"/>
    <mergeCell ref="C186:C187"/>
    <mergeCell ref="H175:H176"/>
    <mergeCell ref="I175:I176"/>
    <mergeCell ref="A192:A197"/>
    <mergeCell ref="B192:B197"/>
    <mergeCell ref="C192:C193"/>
    <mergeCell ref="C194:C195"/>
    <mergeCell ref="C196:C197"/>
    <mergeCell ref="A189:L189"/>
    <mergeCell ref="A190:B191"/>
    <mergeCell ref="C190:C191"/>
    <mergeCell ref="D190:D191"/>
    <mergeCell ref="E190:E191"/>
    <mergeCell ref="F190:F191"/>
    <mergeCell ref="B203:E203"/>
    <mergeCell ref="A200:A201"/>
    <mergeCell ref="B200:B201"/>
    <mergeCell ref="C200:C201"/>
    <mergeCell ref="B202:L202"/>
    <mergeCell ref="A213:B214"/>
    <mergeCell ref="C213:C214"/>
    <mergeCell ref="I213:I214"/>
    <mergeCell ref="A215:A220"/>
    <mergeCell ref="B215:B220"/>
    <mergeCell ref="C215:C216"/>
    <mergeCell ref="C217:C218"/>
    <mergeCell ref="C219:C220"/>
    <mergeCell ref="A206:A211"/>
    <mergeCell ref="B206:B211"/>
    <mergeCell ref="C206:C207"/>
    <mergeCell ref="C208:C209"/>
    <mergeCell ref="C210:C211"/>
    <mergeCell ref="A224:A229"/>
    <mergeCell ref="B224:B229"/>
    <mergeCell ref="C224:C225"/>
    <mergeCell ref="C226:C227"/>
    <mergeCell ref="C228:C229"/>
    <mergeCell ref="B230:J230"/>
    <mergeCell ref="A222:B223"/>
    <mergeCell ref="C222:C223"/>
    <mergeCell ref="D222:D223"/>
    <mergeCell ref="E222:E223"/>
    <mergeCell ref="F222:F223"/>
    <mergeCell ref="G222:G223"/>
    <mergeCell ref="A234:A239"/>
    <mergeCell ref="B234:B239"/>
    <mergeCell ref="C234:C235"/>
    <mergeCell ref="G234:L234"/>
    <mergeCell ref="C236:C237"/>
    <mergeCell ref="G236:L236"/>
    <mergeCell ref="C238:C239"/>
    <mergeCell ref="G238:L238"/>
    <mergeCell ref="A232:B233"/>
    <mergeCell ref="C232:C233"/>
    <mergeCell ref="D232:D233"/>
    <mergeCell ref="E232:E233"/>
    <mergeCell ref="F232:F233"/>
    <mergeCell ref="G232:G233"/>
    <mergeCell ref="A243:A248"/>
    <mergeCell ref="B243:B248"/>
    <mergeCell ref="C243:C244"/>
    <mergeCell ref="C245:C246"/>
    <mergeCell ref="C247:C248"/>
    <mergeCell ref="B249:L249"/>
    <mergeCell ref="B240:J240"/>
    <mergeCell ref="A251:L251"/>
    <mergeCell ref="A252:B253"/>
    <mergeCell ref="C252:C253"/>
    <mergeCell ref="I252:I253"/>
    <mergeCell ref="A254:A259"/>
    <mergeCell ref="B254:B259"/>
    <mergeCell ref="C254:C255"/>
    <mergeCell ref="C256:C257"/>
    <mergeCell ref="C258:C259"/>
    <mergeCell ref="A261:L261"/>
    <mergeCell ref="A262:B263"/>
    <mergeCell ref="C262:C263"/>
    <mergeCell ref="I262:I263"/>
    <mergeCell ref="A264:A269"/>
    <mergeCell ref="B264:B269"/>
    <mergeCell ref="C264:C265"/>
    <mergeCell ref="C266:C267"/>
    <mergeCell ref="C268:C269"/>
    <mergeCell ref="A271:L271"/>
    <mergeCell ref="A272:B273"/>
    <mergeCell ref="C272:C273"/>
    <mergeCell ref="I272:I273"/>
    <mergeCell ref="A274:A279"/>
    <mergeCell ref="B274:B279"/>
    <mergeCell ref="C274:C275"/>
    <mergeCell ref="C276:C277"/>
    <mergeCell ref="C278:C279"/>
    <mergeCell ref="A281:B281"/>
    <mergeCell ref="A282:B283"/>
    <mergeCell ref="C282:C283"/>
    <mergeCell ref="I282:I283"/>
    <mergeCell ref="A284:A289"/>
    <mergeCell ref="B284:B289"/>
    <mergeCell ref="C284:C285"/>
    <mergeCell ref="C286:C287"/>
    <mergeCell ref="C288:C289"/>
    <mergeCell ref="A291:L291"/>
    <mergeCell ref="A292:B293"/>
    <mergeCell ref="C292:C293"/>
    <mergeCell ref="I292:I293"/>
    <mergeCell ref="A294:A299"/>
    <mergeCell ref="B294:B299"/>
    <mergeCell ref="C294:C295"/>
    <mergeCell ref="C296:C297"/>
    <mergeCell ref="C298:C299"/>
    <mergeCell ref="A308:B309"/>
    <mergeCell ref="C308:C309"/>
    <mergeCell ref="I308:I309"/>
    <mergeCell ref="A310:A311"/>
    <mergeCell ref="B310:B311"/>
    <mergeCell ref="C310:C311"/>
    <mergeCell ref="A300:A305"/>
    <mergeCell ref="B300:B305"/>
    <mergeCell ref="C300:C301"/>
    <mergeCell ref="C302:C303"/>
    <mergeCell ref="C304:C305"/>
    <mergeCell ref="A307:L307"/>
    <mergeCell ref="A323:B324"/>
    <mergeCell ref="C323:C324"/>
    <mergeCell ref="I323:I324"/>
    <mergeCell ref="A325:A330"/>
    <mergeCell ref="B325:B330"/>
    <mergeCell ref="C325:C326"/>
    <mergeCell ref="C327:C328"/>
    <mergeCell ref="C329:C330"/>
    <mergeCell ref="A315:A320"/>
    <mergeCell ref="B315:B320"/>
    <mergeCell ref="C315:C316"/>
    <mergeCell ref="C317:C318"/>
    <mergeCell ref="C319:C320"/>
    <mergeCell ref="A322:L322"/>
    <mergeCell ref="A340:A345"/>
    <mergeCell ref="B340:B345"/>
    <mergeCell ref="C340:C341"/>
    <mergeCell ref="C342:C343"/>
    <mergeCell ref="C344:C345"/>
    <mergeCell ref="A332:B333"/>
    <mergeCell ref="C332:C333"/>
    <mergeCell ref="I332:I333"/>
    <mergeCell ref="A334:A339"/>
    <mergeCell ref="B334:B339"/>
    <mergeCell ref="C334:C335"/>
    <mergeCell ref="C336:C337"/>
    <mergeCell ref="C338:C339"/>
    <mergeCell ref="A346:A351"/>
    <mergeCell ref="B346:B351"/>
    <mergeCell ref="C346:C347"/>
    <mergeCell ref="C348:C349"/>
    <mergeCell ref="C350:C351"/>
    <mergeCell ref="A352:A357"/>
    <mergeCell ref="B352:B357"/>
    <mergeCell ref="C352:C353"/>
    <mergeCell ref="C354:C355"/>
    <mergeCell ref="C356:C357"/>
    <mergeCell ref="I365:I366"/>
    <mergeCell ref="A367:A372"/>
    <mergeCell ref="B367:B372"/>
    <mergeCell ref="C367:C368"/>
    <mergeCell ref="C369:C370"/>
    <mergeCell ref="C371:C372"/>
    <mergeCell ref="A358:A363"/>
    <mergeCell ref="B358:B363"/>
    <mergeCell ref="C358:C359"/>
    <mergeCell ref="C360:C361"/>
    <mergeCell ref="C362:C363"/>
    <mergeCell ref="A365:B366"/>
    <mergeCell ref="C365:C366"/>
    <mergeCell ref="A383:L383"/>
    <mergeCell ref="A384:B385"/>
    <mergeCell ref="C384:C385"/>
    <mergeCell ref="D384:D385"/>
    <mergeCell ref="E384:E385"/>
    <mergeCell ref="F384:F385"/>
    <mergeCell ref="A374:B375"/>
    <mergeCell ref="C374:C375"/>
    <mergeCell ref="J374:J375"/>
    <mergeCell ref="A376:A381"/>
    <mergeCell ref="B376:B381"/>
    <mergeCell ref="C376:C377"/>
    <mergeCell ref="C378:C379"/>
    <mergeCell ref="C380:C381"/>
    <mergeCell ref="D393:D394"/>
    <mergeCell ref="E393:E394"/>
    <mergeCell ref="F393:F394"/>
    <mergeCell ref="A395:A400"/>
    <mergeCell ref="B395:B400"/>
    <mergeCell ref="C395:C396"/>
    <mergeCell ref="C397:C398"/>
    <mergeCell ref="C399:C400"/>
    <mergeCell ref="A386:A391"/>
    <mergeCell ref="B386:B391"/>
    <mergeCell ref="C386:C387"/>
    <mergeCell ref="C388:C389"/>
    <mergeCell ref="C390:C391"/>
    <mergeCell ref="A393:B394"/>
    <mergeCell ref="C393:C394"/>
    <mergeCell ref="A411:B412"/>
    <mergeCell ref="C411:C412"/>
    <mergeCell ref="I411:I412"/>
    <mergeCell ref="A413:A418"/>
    <mergeCell ref="B413:B418"/>
    <mergeCell ref="C413:C414"/>
    <mergeCell ref="C415:C416"/>
    <mergeCell ref="C417:C418"/>
    <mergeCell ref="A402:B403"/>
    <mergeCell ref="C402:C403"/>
    <mergeCell ref="D402:D403"/>
    <mergeCell ref="E402:E403"/>
    <mergeCell ref="F402:F403"/>
    <mergeCell ref="A404:A409"/>
    <mergeCell ref="B404:B409"/>
    <mergeCell ref="C404:C405"/>
    <mergeCell ref="C406:C407"/>
    <mergeCell ref="C408:C409"/>
    <mergeCell ref="A429:B430"/>
    <mergeCell ref="C429:C430"/>
    <mergeCell ref="I429:I430"/>
    <mergeCell ref="A431:A432"/>
    <mergeCell ref="B431:B432"/>
    <mergeCell ref="C431:C432"/>
    <mergeCell ref="A420:B421"/>
    <mergeCell ref="C420:C421"/>
    <mergeCell ref="I420:I421"/>
    <mergeCell ref="A422:A427"/>
    <mergeCell ref="B422:B427"/>
    <mergeCell ref="C422:C423"/>
    <mergeCell ref="C424:C425"/>
    <mergeCell ref="C426:C427"/>
    <mergeCell ref="A434:L434"/>
    <mergeCell ref="A435:B436"/>
    <mergeCell ref="C435:C436"/>
    <mergeCell ref="I435:I436"/>
    <mergeCell ref="A437:A442"/>
    <mergeCell ref="B437:B442"/>
    <mergeCell ref="C437:C438"/>
    <mergeCell ref="C439:C440"/>
    <mergeCell ref="C441:C442"/>
    <mergeCell ref="A453:B454"/>
    <mergeCell ref="C453:C454"/>
    <mergeCell ref="I453:I454"/>
    <mergeCell ref="A455:A460"/>
    <mergeCell ref="B455:B460"/>
    <mergeCell ref="C455:C456"/>
    <mergeCell ref="C457:C458"/>
    <mergeCell ref="C459:C460"/>
    <mergeCell ref="A444:B445"/>
    <mergeCell ref="C444:C445"/>
    <mergeCell ref="H444:H445"/>
    <mergeCell ref="A446:A451"/>
    <mergeCell ref="B446:B451"/>
    <mergeCell ref="C446:C447"/>
    <mergeCell ref="C448:C449"/>
    <mergeCell ref="C450:C451"/>
    <mergeCell ref="A471:B472"/>
    <mergeCell ref="C471:C472"/>
    <mergeCell ref="I471:I472"/>
    <mergeCell ref="A473:A478"/>
    <mergeCell ref="B473:B478"/>
    <mergeCell ref="C473:C474"/>
    <mergeCell ref="C475:C476"/>
    <mergeCell ref="C477:C478"/>
    <mergeCell ref="A462:B463"/>
    <mergeCell ref="C462:C463"/>
    <mergeCell ref="I462:I463"/>
    <mergeCell ref="A464:A469"/>
    <mergeCell ref="B464:B469"/>
    <mergeCell ref="C464:C465"/>
    <mergeCell ref="C466:C467"/>
    <mergeCell ref="C468:C469"/>
    <mergeCell ref="A480:L480"/>
    <mergeCell ref="A481:B482"/>
    <mergeCell ref="C481:C482"/>
    <mergeCell ref="I481:I482"/>
    <mergeCell ref="A483:A488"/>
    <mergeCell ref="B483:B488"/>
    <mergeCell ref="C483:C484"/>
    <mergeCell ref="C485:C486"/>
    <mergeCell ref="C487:C488"/>
    <mergeCell ref="A490:B490"/>
    <mergeCell ref="A491:A496"/>
    <mergeCell ref="B491:B496"/>
    <mergeCell ref="C491:C492"/>
    <mergeCell ref="C493:C494"/>
    <mergeCell ref="C495:C496"/>
    <mergeCell ref="A498:B499"/>
    <mergeCell ref="C498:C499"/>
    <mergeCell ref="A505:A510"/>
    <mergeCell ref="B505:B510"/>
    <mergeCell ref="C505:C506"/>
    <mergeCell ref="C507:C508"/>
    <mergeCell ref="C509:C510"/>
    <mergeCell ref="C513:C514"/>
    <mergeCell ref="C515:C516"/>
    <mergeCell ref="C517:C518"/>
    <mergeCell ref="A512:B512"/>
    <mergeCell ref="C520:C521"/>
    <mergeCell ref="C522:C523"/>
    <mergeCell ref="C524:C525"/>
    <mergeCell ref="H498:H499"/>
    <mergeCell ref="A500:A501"/>
    <mergeCell ref="B500:B501"/>
    <mergeCell ref="C500:C501"/>
    <mergeCell ref="A503:B504"/>
    <mergeCell ref="C503:C504"/>
    <mergeCell ref="D503:D504"/>
    <mergeCell ref="E503:E504"/>
    <mergeCell ref="F503:F504"/>
    <mergeCell ref="G503:G504"/>
    <mergeCell ref="A563:A568"/>
    <mergeCell ref="B563:B568"/>
    <mergeCell ref="C563:C564"/>
    <mergeCell ref="C565:C566"/>
    <mergeCell ref="C567:C568"/>
    <mergeCell ref="C557:C558"/>
    <mergeCell ref="B559:L559"/>
    <mergeCell ref="A562:B562"/>
    <mergeCell ref="B569:L569"/>
    <mergeCell ref="A545:A558"/>
    <mergeCell ref="B545:B558"/>
    <mergeCell ref="C545:C546"/>
    <mergeCell ref="C547:C548"/>
    <mergeCell ref="C549:C550"/>
    <mergeCell ref="C551:C552"/>
    <mergeCell ref="E551:E552"/>
    <mergeCell ref="B120:L120"/>
    <mergeCell ref="B140:L140"/>
    <mergeCell ref="B145:L145"/>
    <mergeCell ref="F551:F552"/>
    <mergeCell ref="G551:G552"/>
    <mergeCell ref="H551:H552"/>
    <mergeCell ref="I551:I552"/>
    <mergeCell ref="C553:C554"/>
    <mergeCell ref="C555:C556"/>
    <mergeCell ref="D551:D552"/>
    <mergeCell ref="C540:C541"/>
    <mergeCell ref="B542:L542"/>
    <mergeCell ref="A544:B544"/>
    <mergeCell ref="B526:L526"/>
    <mergeCell ref="A529:A541"/>
    <mergeCell ref="B529:B541"/>
    <mergeCell ref="C529:C530"/>
    <mergeCell ref="C531:C532"/>
    <mergeCell ref="C533:C534"/>
    <mergeCell ref="A528:B528"/>
    <mergeCell ref="C536:C537"/>
    <mergeCell ref="C538:C539"/>
    <mergeCell ref="A513:A525"/>
    <mergeCell ref="B513:B525"/>
  </mergeCells>
  <phoneticPr fontId="1"/>
  <pageMargins left="0.70866141732283472" right="0.70866141732283472" top="0.74803149606299213" bottom="0.74803149606299213" header="0.31496062992125984" footer="0.31496062992125984"/>
  <pageSetup paperSize="9" scale="78" firstPageNumber="87" fitToHeight="0" orientation="portrait" useFirstPageNumber="1" horizontalDpi="300" verticalDpi="300" r:id="rId1"/>
  <headerFooter differentOddEven="1">
    <oddHeader>&amp;R&amp;"HG丸ｺﾞｼｯｸM-PRO,標準" ２.　経年比較集計表</oddHeader>
    <oddFooter>&amp;C&amp;"HG丸ｺﾞｼｯｸM-PRO,標準"&amp;12&amp;P</oddFooter>
    <evenHeader>&amp;L&amp;"HG丸ｺﾞｼｯｸM-PRO,標準" ２.　経年比較集計表</evenHeader>
    <evenFooter>&amp;C&amp;"HG丸ｺﾞｼｯｸM-PRO,標準"&amp;12&amp;P</evenFooter>
  </headerFooter>
  <rowBreaks count="11" manualBreakCount="11">
    <brk id="52" max="13" man="1"/>
    <brk id="96" max="13" man="1"/>
    <brk id="146" max="13" man="1"/>
    <brk id="198" max="13" man="1"/>
    <brk id="250" max="13" man="1"/>
    <brk id="306" max="13" man="1"/>
    <brk id="364" max="13" man="1"/>
    <brk id="410" max="13" man="1"/>
    <brk id="452" max="13" man="1"/>
    <brk id="502" max="13" man="1"/>
    <brk id="54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完成Ｒ5集計(経年比較)</vt:lpstr>
      <vt:lpstr>'完成Ｒ5集計(経年比較)'!Print_Area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2023-12-11T04:04:59Z</cp:lastPrinted>
  <dcterms:created xsi:type="dcterms:W3CDTF">2014-10-17T08:37:47Z</dcterms:created>
  <dcterms:modified xsi:type="dcterms:W3CDTF">2024-01-04T23:46:45Z</dcterms:modified>
</cp:coreProperties>
</file>