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Koho\共有ファイル\統計係\市アンケート関係\3．市民意識アンケート(H31～)\H31市民意識アンケート\15_集計（確報）\集計結果報告書\"/>
    </mc:Choice>
  </mc:AlternateContent>
  <xr:revisionPtr revIDLastSave="0" documentId="8_{1685F1B1-5C58-4EAA-8E35-71EEB34C4F1F}" xr6:coauthVersionLast="45" xr6:coauthVersionMax="45" xr10:uidLastSave="{00000000-0000-0000-0000-000000000000}"/>
  <bookViews>
    <workbookView xWindow="-120" yWindow="-120" windowWidth="24240" windowHeight="13140" xr2:uid="{00000000-000D-0000-FFFF-FFFF00000000}"/>
  </bookViews>
  <sheets>
    <sheet name="H3１集計(経年比較)" sheetId="23" r:id="rId1"/>
  </sheets>
  <definedNames>
    <definedName name="_xlnm.Print_Area" localSheetId="0">'H3１集計(経年比較)'!$A$1:$L$496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5" i="23" l="1"/>
  <c r="E495" i="23"/>
  <c r="J495" i="23" s="1"/>
  <c r="J494" i="23"/>
  <c r="K494" i="23"/>
  <c r="L494" i="23"/>
  <c r="F495" i="23"/>
  <c r="K495" i="23" s="1"/>
  <c r="G495" i="23"/>
  <c r="H495" i="23"/>
  <c r="I495" i="23"/>
  <c r="J475" i="23"/>
  <c r="K475" i="23"/>
  <c r="L475" i="23"/>
  <c r="G467" i="23"/>
  <c r="F467" i="23"/>
  <c r="E467" i="23"/>
  <c r="D467" i="23"/>
  <c r="J459" i="23"/>
  <c r="I459" i="23"/>
  <c r="H459" i="23"/>
  <c r="G459" i="23"/>
  <c r="F459" i="23"/>
  <c r="E459" i="23"/>
  <c r="D459" i="23"/>
  <c r="L453" i="23"/>
  <c r="K453" i="23"/>
  <c r="J453" i="23"/>
  <c r="I453" i="23"/>
  <c r="H453" i="23"/>
  <c r="G453" i="23"/>
  <c r="F453" i="23"/>
  <c r="E453" i="23"/>
  <c r="D453" i="23"/>
  <c r="D439" i="23"/>
  <c r="E439" i="23"/>
  <c r="F439" i="23"/>
  <c r="G439" i="23"/>
  <c r="H439" i="23"/>
  <c r="I439" i="23"/>
  <c r="J439" i="23"/>
  <c r="K439" i="23"/>
  <c r="L439" i="23"/>
  <c r="D445" i="23"/>
  <c r="E445" i="23"/>
  <c r="F445" i="23"/>
  <c r="G445" i="23"/>
  <c r="H445" i="23"/>
  <c r="I445" i="23"/>
  <c r="J445" i="23"/>
  <c r="D410" i="23"/>
  <c r="E410" i="23"/>
  <c r="F410" i="23"/>
  <c r="L404" i="23"/>
  <c r="K404" i="23"/>
  <c r="J404" i="23"/>
  <c r="I404" i="23"/>
  <c r="H404" i="23"/>
  <c r="G404" i="23"/>
  <c r="F404" i="23"/>
  <c r="E404" i="23"/>
  <c r="D404" i="23"/>
  <c r="L394" i="23"/>
  <c r="K394" i="23"/>
  <c r="J394" i="23"/>
  <c r="J360" i="23"/>
  <c r="K360" i="23"/>
  <c r="L360" i="23"/>
  <c r="D361" i="23"/>
  <c r="E361" i="23"/>
  <c r="F361" i="23"/>
  <c r="G361" i="23"/>
  <c r="H361" i="23"/>
  <c r="I361" i="23"/>
  <c r="K361" i="23"/>
  <c r="L352" i="23"/>
  <c r="K352" i="23"/>
  <c r="J352" i="23"/>
  <c r="I295" i="23"/>
  <c r="H295" i="23"/>
  <c r="G295" i="23"/>
  <c r="F295" i="23"/>
  <c r="E295" i="23"/>
  <c r="D295" i="23"/>
  <c r="J164" i="23"/>
  <c r="I164" i="23"/>
  <c r="H164" i="23"/>
  <c r="G164" i="23"/>
  <c r="F164" i="23"/>
  <c r="E164" i="23"/>
  <c r="D164" i="23"/>
  <c r="I145" i="23"/>
  <c r="H145" i="23"/>
  <c r="G145" i="23"/>
  <c r="F145" i="23"/>
  <c r="K145" i="23" s="1"/>
  <c r="E145" i="23"/>
  <c r="D145" i="23"/>
  <c r="J145" i="23" s="1"/>
  <c r="I126" i="23"/>
  <c r="H126" i="23"/>
  <c r="G126" i="23"/>
  <c r="F126" i="23"/>
  <c r="K126" i="23" s="1"/>
  <c r="E126" i="23"/>
  <c r="D126" i="23"/>
  <c r="I98" i="23"/>
  <c r="H98" i="23"/>
  <c r="G98" i="23"/>
  <c r="F98" i="23"/>
  <c r="E98" i="23"/>
  <c r="D98" i="23"/>
  <c r="I71" i="23"/>
  <c r="H71" i="23"/>
  <c r="G71" i="23"/>
  <c r="F71" i="23"/>
  <c r="E71" i="23"/>
  <c r="D71" i="23"/>
  <c r="I67" i="23"/>
  <c r="H67" i="23"/>
  <c r="G67" i="23"/>
  <c r="F67" i="23"/>
  <c r="E67" i="23"/>
  <c r="D67" i="23"/>
  <c r="I41" i="23"/>
  <c r="H41" i="23"/>
  <c r="G41" i="23"/>
  <c r="F41" i="23"/>
  <c r="E41" i="23"/>
  <c r="D41" i="23"/>
  <c r="L361" i="23" l="1"/>
  <c r="L145" i="23"/>
  <c r="L126" i="23"/>
  <c r="J361" i="23"/>
  <c r="L495" i="23"/>
  <c r="J126" i="23"/>
  <c r="F490" i="23"/>
  <c r="E490" i="23"/>
  <c r="D490" i="23"/>
  <c r="I481" i="23"/>
  <c r="H481" i="23"/>
  <c r="G481" i="23"/>
  <c r="F481" i="23"/>
  <c r="K481" i="23" s="1"/>
  <c r="E481" i="23"/>
  <c r="D481" i="23"/>
  <c r="I476" i="23"/>
  <c r="H476" i="23"/>
  <c r="G476" i="23"/>
  <c r="F476" i="23"/>
  <c r="K476" i="23" s="1"/>
  <c r="E476" i="23"/>
  <c r="D476" i="23"/>
  <c r="G430" i="23"/>
  <c r="F430" i="23"/>
  <c r="E430" i="23"/>
  <c r="D430" i="23"/>
  <c r="I422" i="23"/>
  <c r="H422" i="23"/>
  <c r="G422" i="23"/>
  <c r="F422" i="23"/>
  <c r="K422" i="23" s="1"/>
  <c r="E422" i="23"/>
  <c r="D422" i="23"/>
  <c r="I417" i="23"/>
  <c r="H417" i="23"/>
  <c r="G417" i="23"/>
  <c r="F417" i="23"/>
  <c r="K417" i="23" s="1"/>
  <c r="E417" i="23"/>
  <c r="D417" i="23"/>
  <c r="I395" i="23"/>
  <c r="H395" i="23"/>
  <c r="G395" i="23"/>
  <c r="F395" i="23"/>
  <c r="K395" i="23" s="1"/>
  <c r="E395" i="23"/>
  <c r="D395" i="23"/>
  <c r="I389" i="23"/>
  <c r="H389" i="23"/>
  <c r="G389" i="23"/>
  <c r="F389" i="23"/>
  <c r="K389" i="23" s="1"/>
  <c r="E389" i="23"/>
  <c r="D389" i="23"/>
  <c r="J379" i="23"/>
  <c r="I379" i="23"/>
  <c r="H380" i="23"/>
  <c r="G380" i="23"/>
  <c r="F380" i="23"/>
  <c r="E380" i="23"/>
  <c r="D380" i="23"/>
  <c r="I371" i="23"/>
  <c r="H371" i="23"/>
  <c r="G371" i="23"/>
  <c r="L371" i="23" s="1"/>
  <c r="F371" i="23"/>
  <c r="K371" i="23" s="1"/>
  <c r="E371" i="23"/>
  <c r="D371" i="23"/>
  <c r="I353" i="23"/>
  <c r="H353" i="23"/>
  <c r="G353" i="23"/>
  <c r="F353" i="23"/>
  <c r="K353" i="23" s="1"/>
  <c r="E353" i="23"/>
  <c r="D353" i="23"/>
  <c r="I344" i="23"/>
  <c r="H344" i="23"/>
  <c r="G344" i="23"/>
  <c r="F344" i="23"/>
  <c r="K344" i="23" s="1"/>
  <c r="E344" i="23"/>
  <c r="D344" i="23"/>
  <c r="F339" i="23"/>
  <c r="E339" i="23"/>
  <c r="D339" i="23"/>
  <c r="F332" i="23"/>
  <c r="E332" i="23"/>
  <c r="D332" i="23"/>
  <c r="F323" i="23"/>
  <c r="E323" i="23"/>
  <c r="D323" i="23"/>
  <c r="I313" i="23"/>
  <c r="H313" i="23"/>
  <c r="G313" i="23"/>
  <c r="F313" i="23"/>
  <c r="K313" i="23" s="1"/>
  <c r="E313" i="23"/>
  <c r="D313" i="23"/>
  <c r="J304" i="23"/>
  <c r="I304" i="23"/>
  <c r="H304" i="23"/>
  <c r="G304" i="23"/>
  <c r="F304" i="23"/>
  <c r="E304" i="23"/>
  <c r="D304" i="23"/>
  <c r="I286" i="23"/>
  <c r="H286" i="23"/>
  <c r="G286" i="23"/>
  <c r="F286" i="23"/>
  <c r="K286" i="23" s="1"/>
  <c r="E286" i="23"/>
  <c r="D286" i="23"/>
  <c r="I280" i="23"/>
  <c r="H280" i="23"/>
  <c r="G280" i="23"/>
  <c r="F280" i="23"/>
  <c r="K280" i="23" s="1"/>
  <c r="E280" i="23"/>
  <c r="D280" i="23"/>
  <c r="I274" i="23"/>
  <c r="H274" i="23"/>
  <c r="G274" i="23"/>
  <c r="F274" i="23"/>
  <c r="K274" i="23" s="1"/>
  <c r="E274" i="23"/>
  <c r="D274" i="23"/>
  <c r="I268" i="23"/>
  <c r="H268" i="23"/>
  <c r="G268" i="23"/>
  <c r="F268" i="23"/>
  <c r="K268" i="23" s="1"/>
  <c r="E268" i="23"/>
  <c r="D268" i="23"/>
  <c r="I262" i="23"/>
  <c r="H262" i="23"/>
  <c r="G262" i="23"/>
  <c r="F262" i="23"/>
  <c r="K262" i="23" s="1"/>
  <c r="E262" i="23"/>
  <c r="D262" i="23"/>
  <c r="I255" i="23"/>
  <c r="H255" i="23"/>
  <c r="G255" i="23"/>
  <c r="F255" i="23"/>
  <c r="K255" i="23" s="1"/>
  <c r="E255" i="23"/>
  <c r="D255" i="23"/>
  <c r="F245" i="23"/>
  <c r="E245" i="23"/>
  <c r="D245" i="23"/>
  <c r="I240" i="23"/>
  <c r="H240" i="23"/>
  <c r="G240" i="23"/>
  <c r="F240" i="23"/>
  <c r="K240" i="23" s="1"/>
  <c r="E240" i="23"/>
  <c r="D240" i="23"/>
  <c r="I230" i="23"/>
  <c r="H230" i="23"/>
  <c r="G230" i="23"/>
  <c r="F230" i="23"/>
  <c r="K230" i="23" s="1"/>
  <c r="E230" i="23"/>
  <c r="D230" i="23"/>
  <c r="I224" i="23"/>
  <c r="H224" i="23"/>
  <c r="G224" i="23"/>
  <c r="F224" i="23"/>
  <c r="K224" i="23" s="1"/>
  <c r="E224" i="23"/>
  <c r="D224" i="23"/>
  <c r="I214" i="23"/>
  <c r="H214" i="23"/>
  <c r="G214" i="23"/>
  <c r="F214" i="23"/>
  <c r="K214" i="23" s="1"/>
  <c r="E214" i="23"/>
  <c r="D214" i="23"/>
  <c r="I208" i="23"/>
  <c r="H208" i="23"/>
  <c r="G208" i="23"/>
  <c r="F208" i="23"/>
  <c r="K208" i="23" s="1"/>
  <c r="E208" i="23"/>
  <c r="D208" i="23"/>
  <c r="I202" i="23"/>
  <c r="H202" i="23"/>
  <c r="G202" i="23"/>
  <c r="F202" i="23"/>
  <c r="K202" i="23" s="1"/>
  <c r="E202" i="23"/>
  <c r="D202" i="23"/>
  <c r="I192" i="23"/>
  <c r="H192" i="23"/>
  <c r="G192" i="23"/>
  <c r="F192" i="23"/>
  <c r="K192" i="23" s="1"/>
  <c r="E192" i="23"/>
  <c r="D192" i="23"/>
  <c r="I182" i="23"/>
  <c r="H182" i="23"/>
  <c r="G182" i="23"/>
  <c r="F182" i="23"/>
  <c r="K182" i="23" s="1"/>
  <c r="E182" i="23"/>
  <c r="D182" i="23"/>
  <c r="I172" i="23"/>
  <c r="H172" i="23"/>
  <c r="G172" i="23"/>
  <c r="F172" i="23"/>
  <c r="K172" i="23" s="1"/>
  <c r="E172" i="23"/>
  <c r="D172" i="23"/>
  <c r="F159" i="23"/>
  <c r="E159" i="23"/>
  <c r="D159" i="23"/>
  <c r="F154" i="23"/>
  <c r="E154" i="23"/>
  <c r="D154" i="23"/>
  <c r="F136" i="23"/>
  <c r="E136" i="23"/>
  <c r="D136" i="23"/>
  <c r="I117" i="23"/>
  <c r="H117" i="23"/>
  <c r="G117" i="23"/>
  <c r="F117" i="23"/>
  <c r="K117" i="23" s="1"/>
  <c r="E117" i="23"/>
  <c r="D117" i="23"/>
  <c r="L98" i="23"/>
  <c r="K98" i="23"/>
  <c r="L71" i="23"/>
  <c r="K71" i="23"/>
  <c r="J71" i="23"/>
  <c r="K67" i="23"/>
  <c r="J67" i="23"/>
  <c r="F108" i="23"/>
  <c r="E108" i="23"/>
  <c r="D108" i="23"/>
  <c r="L67" i="23"/>
  <c r="F57" i="23"/>
  <c r="E57" i="23"/>
  <c r="D57" i="23"/>
  <c r="F51" i="23"/>
  <c r="E51" i="23"/>
  <c r="D51" i="23"/>
  <c r="L41" i="23"/>
  <c r="K41" i="23"/>
  <c r="J41" i="23"/>
  <c r="H32" i="23"/>
  <c r="G32" i="23"/>
  <c r="F32" i="23"/>
  <c r="E32" i="23"/>
  <c r="D32" i="23"/>
  <c r="F23" i="23"/>
  <c r="E23" i="23"/>
  <c r="D23" i="23"/>
  <c r="F14" i="23"/>
  <c r="E14" i="23"/>
  <c r="D14" i="23"/>
  <c r="F7" i="23"/>
  <c r="E7" i="23"/>
  <c r="D7" i="23"/>
  <c r="L262" i="23" l="1"/>
  <c r="L274" i="23"/>
  <c r="L344" i="23"/>
  <c r="J395" i="23"/>
  <c r="L117" i="23"/>
  <c r="J172" i="23"/>
  <c r="J192" i="23"/>
  <c r="J208" i="23"/>
  <c r="J224" i="23"/>
  <c r="J240" i="23"/>
  <c r="L255" i="23"/>
  <c r="L268" i="23"/>
  <c r="L280" i="23"/>
  <c r="L353" i="23"/>
  <c r="J389" i="23"/>
  <c r="J417" i="23"/>
  <c r="L182" i="23"/>
  <c r="L202" i="23"/>
  <c r="L214" i="23"/>
  <c r="L230" i="23"/>
  <c r="J255" i="23"/>
  <c r="J268" i="23"/>
  <c r="J280" i="23"/>
  <c r="J353" i="23"/>
  <c r="I380" i="23"/>
  <c r="L395" i="23"/>
  <c r="L422" i="23"/>
  <c r="L481" i="23"/>
  <c r="L172" i="23"/>
  <c r="L192" i="23"/>
  <c r="L208" i="23"/>
  <c r="L224" i="23"/>
  <c r="L240" i="23"/>
  <c r="J262" i="23"/>
  <c r="J274" i="23"/>
  <c r="J286" i="23"/>
  <c r="L313" i="23"/>
  <c r="J380" i="23"/>
  <c r="L389" i="23"/>
  <c r="L417" i="23"/>
  <c r="L476" i="23"/>
  <c r="J481" i="23"/>
  <c r="J476" i="23"/>
  <c r="J422" i="23"/>
  <c r="J371" i="23"/>
  <c r="J344" i="23"/>
  <c r="J313" i="23"/>
  <c r="L286" i="23"/>
  <c r="J230" i="23"/>
  <c r="J214" i="23"/>
  <c r="J202" i="23"/>
  <c r="J182" i="23"/>
  <c r="J117" i="23"/>
  <c r="I32" i="23"/>
  <c r="J32" i="23"/>
  <c r="J98" i="23"/>
  <c r="L480" i="23"/>
  <c r="K480" i="23"/>
  <c r="J480" i="23"/>
  <c r="L421" i="23"/>
  <c r="K421" i="23"/>
  <c r="J421" i="23"/>
  <c r="L416" i="23"/>
  <c r="K416" i="23"/>
  <c r="J416" i="23"/>
  <c r="L388" i="23"/>
  <c r="K388" i="23"/>
  <c r="J388" i="23"/>
  <c r="L370" i="23"/>
  <c r="K370" i="23"/>
  <c r="J370" i="23"/>
  <c r="L343" i="23"/>
  <c r="K343" i="23"/>
  <c r="J343" i="23"/>
  <c r="L312" i="23"/>
  <c r="K312" i="23"/>
  <c r="J312" i="23"/>
  <c r="L285" i="23"/>
  <c r="K285" i="23"/>
  <c r="J285" i="23"/>
  <c r="L279" i="23"/>
  <c r="K279" i="23"/>
  <c r="J279" i="23"/>
  <c r="L273" i="23"/>
  <c r="K273" i="23"/>
  <c r="J273" i="23"/>
  <c r="L267" i="23"/>
  <c r="K267" i="23"/>
  <c r="J267" i="23"/>
  <c r="L261" i="23"/>
  <c r="K261" i="23"/>
  <c r="J261" i="23"/>
  <c r="L254" i="23"/>
  <c r="K254" i="23"/>
  <c r="J254" i="23"/>
  <c r="L239" i="23"/>
  <c r="K239" i="23"/>
  <c r="J239" i="23"/>
  <c r="L229" i="23"/>
  <c r="K229" i="23"/>
  <c r="J229" i="23"/>
  <c r="L223" i="23"/>
  <c r="K223" i="23"/>
  <c r="J223" i="23"/>
  <c r="L213" i="23" l="1"/>
  <c r="K213" i="23"/>
  <c r="J213" i="23"/>
  <c r="L207" i="23"/>
  <c r="K207" i="23"/>
  <c r="J207" i="23"/>
  <c r="L201" i="23"/>
  <c r="K201" i="23"/>
  <c r="J201" i="23"/>
  <c r="L191" i="23"/>
  <c r="K191" i="23"/>
  <c r="J191" i="23"/>
  <c r="L181" i="23"/>
  <c r="K181" i="23"/>
  <c r="J181" i="23"/>
  <c r="L171" i="23"/>
  <c r="K171" i="23"/>
  <c r="J171" i="23"/>
  <c r="L144" i="23"/>
  <c r="K144" i="23"/>
  <c r="J144" i="23"/>
  <c r="L125" i="23"/>
  <c r="K125" i="23"/>
  <c r="J125" i="23"/>
  <c r="L116" i="23"/>
  <c r="K116" i="23"/>
  <c r="J116" i="23"/>
  <c r="L97" i="23"/>
  <c r="K97" i="23"/>
  <c r="J97" i="23"/>
  <c r="L70" i="23"/>
  <c r="K70" i="23"/>
  <c r="J70" i="23"/>
  <c r="L66" i="23"/>
  <c r="K66" i="23"/>
  <c r="J66" i="23"/>
  <c r="L40" i="23"/>
  <c r="K40" i="23"/>
  <c r="J40" i="23"/>
  <c r="J31" i="23"/>
  <c r="I31" i="23"/>
  <c r="F80" i="23" l="1"/>
  <c r="E80" i="23"/>
  <c r="G80" i="23"/>
  <c r="H80" i="23"/>
  <c r="D80" i="23"/>
  <c r="D89" i="23"/>
  <c r="H89" i="23"/>
  <c r="G89" i="23"/>
  <c r="E89" i="23"/>
  <c r="I89" i="23"/>
  <c r="F89" i="23"/>
</calcChain>
</file>

<file path=xl/sharedStrings.xml><?xml version="1.0" encoding="utf-8"?>
<sst xmlns="http://schemas.openxmlformats.org/spreadsheetml/2006/main" count="836" uniqueCount="291">
  <si>
    <t>子育てに係る負担が軽減されていると思いますか（単一回答）</t>
    <rPh sb="17" eb="18">
      <t>オモ</t>
    </rPh>
    <rPh sb="23" eb="25">
      <t>タンイツ</t>
    </rPh>
    <rPh sb="25" eb="27">
      <t>カイトウ</t>
    </rPh>
    <phoneticPr fontId="1"/>
  </si>
  <si>
    <t>子育てしやすいまちだと思いますか（単一回答）</t>
    <rPh sb="11" eb="12">
      <t>オモ</t>
    </rPh>
    <phoneticPr fontId="1"/>
  </si>
  <si>
    <t>社会福祉・サービスが充実し、障がい者が安心して生活できるまちであると思いますか（単一回答）</t>
    <rPh sb="0" eb="2">
      <t>シャカイ</t>
    </rPh>
    <rPh sb="2" eb="4">
      <t>フクシ</t>
    </rPh>
    <rPh sb="10" eb="12">
      <t>ジュウジツ</t>
    </rPh>
    <rPh sb="14" eb="15">
      <t>ショウ</t>
    </rPh>
    <rPh sb="17" eb="18">
      <t>シャ</t>
    </rPh>
    <rPh sb="19" eb="21">
      <t>アンシン</t>
    </rPh>
    <rPh sb="23" eb="25">
      <t>セイカツ</t>
    </rPh>
    <rPh sb="34" eb="35">
      <t>オモ</t>
    </rPh>
    <phoneticPr fontId="1"/>
  </si>
  <si>
    <t>都市基盤の災害対策（浸水対策等）について（単一回答）</t>
    <rPh sb="0" eb="2">
      <t>トシ</t>
    </rPh>
    <rPh sb="2" eb="4">
      <t>キバン</t>
    </rPh>
    <rPh sb="5" eb="7">
      <t>サイガイ</t>
    </rPh>
    <rPh sb="7" eb="9">
      <t>タイサク</t>
    </rPh>
    <rPh sb="10" eb="12">
      <t>シンスイ</t>
    </rPh>
    <rPh sb="12" eb="14">
      <t>タイサク</t>
    </rPh>
    <rPh sb="14" eb="15">
      <t>トウ</t>
    </rPh>
    <phoneticPr fontId="1"/>
  </si>
  <si>
    <t>雪対策について新しい取り組み（地下水や温泉水などを利用した道路融雪など）が行われていると感じていますか（単一回答）</t>
    <rPh sb="0" eb="1">
      <t>ユキ</t>
    </rPh>
    <rPh sb="1" eb="3">
      <t>タイサク</t>
    </rPh>
    <rPh sb="7" eb="8">
      <t>アタラ</t>
    </rPh>
    <rPh sb="10" eb="11">
      <t>ト</t>
    </rPh>
    <rPh sb="12" eb="13">
      <t>ク</t>
    </rPh>
    <rPh sb="31" eb="33">
      <t>ユウセツ</t>
    </rPh>
    <rPh sb="37" eb="38">
      <t>オコナ</t>
    </rPh>
    <rPh sb="44" eb="45">
      <t>カン</t>
    </rPh>
    <phoneticPr fontId="1"/>
  </si>
  <si>
    <t>弘前の景観の魅力について（単一回答）</t>
    <rPh sb="0" eb="2">
      <t>ヒロサキ</t>
    </rPh>
    <rPh sb="3" eb="5">
      <t>ケイカン</t>
    </rPh>
    <rPh sb="6" eb="8">
      <t>ミリョク</t>
    </rPh>
    <phoneticPr fontId="1"/>
  </si>
  <si>
    <t>道路整備について（単一回答）</t>
    <rPh sb="0" eb="2">
      <t>ドウロ</t>
    </rPh>
    <rPh sb="2" eb="4">
      <t>セイビ</t>
    </rPh>
    <phoneticPr fontId="1"/>
  </si>
  <si>
    <t>道路の安全・安心について（単一回答）</t>
    <rPh sb="0" eb="2">
      <t>ドウロ</t>
    </rPh>
    <rPh sb="3" eb="5">
      <t>アンゼン</t>
    </rPh>
    <rPh sb="6" eb="8">
      <t>アンシン</t>
    </rPh>
    <phoneticPr fontId="1"/>
  </si>
  <si>
    <t>安全な水道水をいつでも利用できることについて（単一回答）</t>
    <rPh sb="0" eb="2">
      <t>アンゼン</t>
    </rPh>
    <rPh sb="3" eb="6">
      <t>スイドウスイ</t>
    </rPh>
    <rPh sb="11" eb="13">
      <t>リヨウ</t>
    </rPh>
    <phoneticPr fontId="1"/>
  </si>
  <si>
    <t>下水道により衛生的で快適な生活が送れることについて（単一回答）</t>
    <rPh sb="0" eb="3">
      <t>ゲスイドウ</t>
    </rPh>
    <rPh sb="6" eb="9">
      <t>エイセイテキ</t>
    </rPh>
    <rPh sb="10" eb="12">
      <t>カイテキ</t>
    </rPh>
    <rPh sb="13" eb="15">
      <t>セイカツ</t>
    </rPh>
    <rPh sb="16" eb="17">
      <t>オク</t>
    </rPh>
    <phoneticPr fontId="1"/>
  </si>
  <si>
    <t>市が行っている街なかカラス対策について（単一回答）</t>
    <phoneticPr fontId="1"/>
  </si>
  <si>
    <t>公害、ごみ、害虫など、日常生活における生活環境について（単一回答）</t>
    <rPh sb="0" eb="2">
      <t>コウガイ</t>
    </rPh>
    <rPh sb="6" eb="8">
      <t>ガイチュウ</t>
    </rPh>
    <rPh sb="11" eb="13">
      <t>ニチジョウ</t>
    </rPh>
    <rPh sb="13" eb="15">
      <t>セイカツ</t>
    </rPh>
    <rPh sb="19" eb="21">
      <t>セイカツ</t>
    </rPh>
    <rPh sb="21" eb="23">
      <t>カンキョウ</t>
    </rPh>
    <phoneticPr fontId="1"/>
  </si>
  <si>
    <t>雇用の創出や労働環境の充実が図られていることについて（単一回答）</t>
    <rPh sb="0" eb="2">
      <t>コヨウ</t>
    </rPh>
    <rPh sb="3" eb="5">
      <t>ソウシュツ</t>
    </rPh>
    <rPh sb="6" eb="8">
      <t>ロウドウ</t>
    </rPh>
    <rPh sb="8" eb="10">
      <t>カンキョウ</t>
    </rPh>
    <rPh sb="11" eb="13">
      <t>ジュウジツ</t>
    </rPh>
    <rPh sb="14" eb="15">
      <t>ハカ</t>
    </rPh>
    <phoneticPr fontId="1"/>
  </si>
  <si>
    <t>「広報ひろさき」、「市ホームページ」、「フェイスブック」、「出前講座」など市民に広く市政情報を提供する広報活動について（単一回答）</t>
    <rPh sb="30" eb="32">
      <t>デマエ</t>
    </rPh>
    <rPh sb="32" eb="34">
      <t>コウザ</t>
    </rPh>
    <phoneticPr fontId="1"/>
  </si>
  <si>
    <t>問２</t>
    <rPh sb="0" eb="1">
      <t>トイ</t>
    </rPh>
    <phoneticPr fontId="1"/>
  </si>
  <si>
    <t>問４</t>
    <rPh sb="0" eb="1">
      <t>トイ</t>
    </rPh>
    <phoneticPr fontId="1"/>
  </si>
  <si>
    <t>問５</t>
    <rPh sb="0" eb="1">
      <t>トイ</t>
    </rPh>
    <phoneticPr fontId="1"/>
  </si>
  <si>
    <t>問９</t>
    <rPh sb="0" eb="1">
      <t>トイ</t>
    </rPh>
    <phoneticPr fontId="1"/>
  </si>
  <si>
    <t>問１０</t>
    <rPh sb="0" eb="1">
      <t>トイ</t>
    </rPh>
    <phoneticPr fontId="1"/>
  </si>
  <si>
    <t>問１１</t>
    <rPh sb="0" eb="1">
      <t>トイ</t>
    </rPh>
    <phoneticPr fontId="1"/>
  </si>
  <si>
    <t>問１３</t>
    <rPh sb="0" eb="1">
      <t>トイ</t>
    </rPh>
    <phoneticPr fontId="1"/>
  </si>
  <si>
    <t>問１５</t>
    <rPh sb="0" eb="1">
      <t>トイ</t>
    </rPh>
    <phoneticPr fontId="1"/>
  </si>
  <si>
    <t>問１７</t>
    <rPh sb="0" eb="1">
      <t>トイ</t>
    </rPh>
    <phoneticPr fontId="1"/>
  </si>
  <si>
    <t>問１８</t>
    <rPh sb="0" eb="1">
      <t>トイ</t>
    </rPh>
    <phoneticPr fontId="1"/>
  </si>
  <si>
    <t>問１９</t>
    <rPh sb="0" eb="1">
      <t>トイ</t>
    </rPh>
    <phoneticPr fontId="1"/>
  </si>
  <si>
    <t>問２０</t>
    <rPh sb="0" eb="1">
      <t>トイ</t>
    </rPh>
    <phoneticPr fontId="1"/>
  </si>
  <si>
    <t>問２１</t>
    <rPh sb="0" eb="1">
      <t>トイ</t>
    </rPh>
    <phoneticPr fontId="1"/>
  </si>
  <si>
    <t>問２２</t>
    <rPh sb="0" eb="1">
      <t>トイ</t>
    </rPh>
    <phoneticPr fontId="1"/>
  </si>
  <si>
    <t>問２３</t>
    <rPh sb="0" eb="1">
      <t>トイ</t>
    </rPh>
    <phoneticPr fontId="1"/>
  </si>
  <si>
    <t>問２５</t>
    <rPh sb="0" eb="1">
      <t>トイ</t>
    </rPh>
    <phoneticPr fontId="1"/>
  </si>
  <si>
    <t>問３０</t>
    <rPh sb="0" eb="1">
      <t>トイ</t>
    </rPh>
    <phoneticPr fontId="1"/>
  </si>
  <si>
    <t>問３１</t>
    <rPh sb="0" eb="1">
      <t>トイ</t>
    </rPh>
    <phoneticPr fontId="1"/>
  </si>
  <si>
    <t>問３２</t>
    <rPh sb="0" eb="1">
      <t>トイ</t>
    </rPh>
    <phoneticPr fontId="1"/>
  </si>
  <si>
    <t>問３３</t>
    <rPh sb="0" eb="1">
      <t>トイ</t>
    </rPh>
    <phoneticPr fontId="1"/>
  </si>
  <si>
    <t>問３４</t>
    <rPh sb="0" eb="1">
      <t>トイ</t>
    </rPh>
    <phoneticPr fontId="1"/>
  </si>
  <si>
    <t>問３５</t>
    <rPh sb="0" eb="1">
      <t>トイ</t>
    </rPh>
    <phoneticPr fontId="1"/>
  </si>
  <si>
    <t>問３６</t>
    <rPh sb="0" eb="1">
      <t>トイ</t>
    </rPh>
    <phoneticPr fontId="1"/>
  </si>
  <si>
    <t>問４１</t>
    <rPh sb="0" eb="1">
      <t>トイ</t>
    </rPh>
    <phoneticPr fontId="1"/>
  </si>
  <si>
    <t>問４２</t>
    <rPh sb="0" eb="1">
      <t>トイ</t>
    </rPh>
    <phoneticPr fontId="1"/>
  </si>
  <si>
    <t>問４３</t>
    <rPh sb="0" eb="1">
      <t>トイ</t>
    </rPh>
    <phoneticPr fontId="1"/>
  </si>
  <si>
    <t>問４４</t>
    <rPh sb="0" eb="1">
      <t>トイ</t>
    </rPh>
    <phoneticPr fontId="1"/>
  </si>
  <si>
    <t>問４５</t>
    <rPh sb="0" eb="1">
      <t>トイ</t>
    </rPh>
    <phoneticPr fontId="1"/>
  </si>
  <si>
    <t>問４７</t>
    <rPh sb="0" eb="1">
      <t>トイ</t>
    </rPh>
    <phoneticPr fontId="1"/>
  </si>
  <si>
    <t>1+2</t>
    <phoneticPr fontId="1"/>
  </si>
  <si>
    <t>4+5</t>
    <phoneticPr fontId="1"/>
  </si>
  <si>
    <t>どちらかといえばそう思う</t>
    <rPh sb="10" eb="11">
      <t>オモ</t>
    </rPh>
    <phoneticPr fontId="2"/>
  </si>
  <si>
    <t>どちらかといえばそう思わない</t>
    <rPh sb="10" eb="11">
      <t>オモ</t>
    </rPh>
    <phoneticPr fontId="2"/>
  </si>
  <si>
    <t>そう思う</t>
    <rPh sb="2" eb="3">
      <t>オモ</t>
    </rPh>
    <phoneticPr fontId="2"/>
  </si>
  <si>
    <t>無 回 答</t>
    <rPh sb="0" eb="1">
      <t>ナ</t>
    </rPh>
    <rPh sb="2" eb="3">
      <t>カイ</t>
    </rPh>
    <rPh sb="4" eb="5">
      <t>コタエ</t>
    </rPh>
    <phoneticPr fontId="2"/>
  </si>
  <si>
    <t>思わない</t>
    <rPh sb="0" eb="1">
      <t>オモ</t>
    </rPh>
    <phoneticPr fontId="2"/>
  </si>
  <si>
    <t>無回答</t>
    <rPh sb="0" eb="1">
      <t>ナ</t>
    </rPh>
    <rPh sb="1" eb="2">
      <t>カイ</t>
    </rPh>
    <rPh sb="2" eb="3">
      <t>コタエ</t>
    </rPh>
    <phoneticPr fontId="2"/>
  </si>
  <si>
    <t>思う</t>
    <rPh sb="0" eb="1">
      <t>オモ</t>
    </rPh>
    <phoneticPr fontId="2"/>
  </si>
  <si>
    <t>どちらともいえない</t>
    <phoneticPr fontId="2"/>
  </si>
  <si>
    <t>している</t>
    <phoneticPr fontId="2"/>
  </si>
  <si>
    <t>していない</t>
    <phoneticPr fontId="2"/>
  </si>
  <si>
    <t>3+4</t>
    <phoneticPr fontId="1"/>
  </si>
  <si>
    <t>感じている</t>
    <rPh sb="0" eb="1">
      <t>カン</t>
    </rPh>
    <phoneticPr fontId="2"/>
  </si>
  <si>
    <t>満足</t>
    <rPh sb="0" eb="1">
      <t>マン</t>
    </rPh>
    <rPh sb="1" eb="2">
      <t>アシ</t>
    </rPh>
    <phoneticPr fontId="2"/>
  </si>
  <si>
    <t>不満</t>
    <rPh sb="0" eb="1">
      <t>フ</t>
    </rPh>
    <rPh sb="1" eb="2">
      <t>マン</t>
    </rPh>
    <phoneticPr fontId="2"/>
  </si>
  <si>
    <t>病気がちである</t>
    <rPh sb="0" eb="2">
      <t>ビョウキ</t>
    </rPh>
    <phoneticPr fontId="2"/>
  </si>
  <si>
    <t>ふつう</t>
    <phoneticPr fontId="2"/>
  </si>
  <si>
    <t>吸っている</t>
    <rPh sb="0" eb="1">
      <t>ス</t>
    </rPh>
    <phoneticPr fontId="2"/>
  </si>
  <si>
    <t>住みよいと思う</t>
    <rPh sb="0" eb="1">
      <t>ス</t>
    </rPh>
    <rPh sb="5" eb="6">
      <t>オモ</t>
    </rPh>
    <phoneticPr fontId="2"/>
  </si>
  <si>
    <t>住みにくいと思う</t>
    <rPh sb="0" eb="1">
      <t>ス</t>
    </rPh>
    <rPh sb="6" eb="7">
      <t>オモ</t>
    </rPh>
    <phoneticPr fontId="2"/>
  </si>
  <si>
    <t>同感する</t>
    <rPh sb="0" eb="2">
      <t>ドウカン</t>
    </rPh>
    <phoneticPr fontId="2"/>
  </si>
  <si>
    <t>同感しない</t>
    <rPh sb="0" eb="1">
      <t>ドウ</t>
    </rPh>
    <rPh sb="1" eb="2">
      <t>カン</t>
    </rPh>
    <phoneticPr fontId="2"/>
  </si>
  <si>
    <t>郷土弘前の歴史と文化遺産に親しみを感じていますか（単一回答）</t>
    <rPh sb="0" eb="2">
      <t>キョウド</t>
    </rPh>
    <rPh sb="2" eb="4">
      <t>ヒロサキ</t>
    </rPh>
    <rPh sb="5" eb="7">
      <t>レキシ</t>
    </rPh>
    <rPh sb="8" eb="10">
      <t>ブンカ</t>
    </rPh>
    <rPh sb="10" eb="12">
      <t>イサン</t>
    </rPh>
    <rPh sb="13" eb="14">
      <t>シタ</t>
    </rPh>
    <rPh sb="17" eb="18">
      <t>カン</t>
    </rPh>
    <phoneticPr fontId="1"/>
  </si>
  <si>
    <t>市の中心部へ外出する時の移動手段について（単一回答）</t>
    <rPh sb="0" eb="1">
      <t>シ</t>
    </rPh>
    <rPh sb="2" eb="5">
      <t>チュウシンブ</t>
    </rPh>
    <rPh sb="6" eb="8">
      <t>ガイシュツ</t>
    </rPh>
    <rPh sb="10" eb="11">
      <t>トキ</t>
    </rPh>
    <rPh sb="12" eb="14">
      <t>イドウ</t>
    </rPh>
    <rPh sb="14" eb="16">
      <t>シュダン</t>
    </rPh>
    <rPh sb="21" eb="23">
      <t>タンイツ</t>
    </rPh>
    <rPh sb="23" eb="25">
      <t>カイトウ</t>
    </rPh>
    <phoneticPr fontId="1"/>
  </si>
  <si>
    <t>問４９</t>
    <rPh sb="0" eb="1">
      <t>トイ</t>
    </rPh>
    <phoneticPr fontId="1"/>
  </si>
  <si>
    <t>16回以上</t>
    <rPh sb="2" eb="3">
      <t>カイ</t>
    </rPh>
    <rPh sb="3" eb="5">
      <t>イジョウ</t>
    </rPh>
    <phoneticPr fontId="1"/>
  </si>
  <si>
    <t>11～15回</t>
    <rPh sb="5" eb="6">
      <t>カイ</t>
    </rPh>
    <phoneticPr fontId="1"/>
  </si>
  <si>
    <t>6～10回</t>
    <rPh sb="4" eb="5">
      <t>カイ</t>
    </rPh>
    <phoneticPr fontId="1"/>
  </si>
  <si>
    <t>0回</t>
    <rPh sb="1" eb="2">
      <t>カイ</t>
    </rPh>
    <phoneticPr fontId="1"/>
  </si>
  <si>
    <t>1～5回</t>
    <rPh sb="3" eb="4">
      <t>カイ</t>
    </rPh>
    <phoneticPr fontId="1"/>
  </si>
  <si>
    <t>路線バス</t>
    <rPh sb="0" eb="2">
      <t>ロセン</t>
    </rPh>
    <phoneticPr fontId="1"/>
  </si>
  <si>
    <t>電車</t>
    <rPh sb="0" eb="2">
      <t>デンシャ</t>
    </rPh>
    <phoneticPr fontId="1"/>
  </si>
  <si>
    <t>自動車
(送迎含む)</t>
    <rPh sb="0" eb="3">
      <t>ジドウシャ</t>
    </rPh>
    <rPh sb="5" eb="7">
      <t>ソウゲイ</t>
    </rPh>
    <rPh sb="7" eb="8">
      <t>フク</t>
    </rPh>
    <phoneticPr fontId="1"/>
  </si>
  <si>
    <t>自転車</t>
    <rPh sb="0" eb="3">
      <t>ジテンシャ</t>
    </rPh>
    <phoneticPr fontId="1"/>
  </si>
  <si>
    <t>徒歩</t>
    <rPh sb="0" eb="2">
      <t>トホ</t>
    </rPh>
    <phoneticPr fontId="1"/>
  </si>
  <si>
    <t>医療費の軽減に関する取り組みがなされている</t>
    <phoneticPr fontId="1"/>
  </si>
  <si>
    <t>その他</t>
    <phoneticPr fontId="1"/>
  </si>
  <si>
    <t>子どもの教育環境が整っている</t>
    <phoneticPr fontId="1"/>
  </si>
  <si>
    <t>医療施設が整っている</t>
    <phoneticPr fontId="1"/>
  </si>
  <si>
    <t>芸術性・文化性が高い</t>
    <phoneticPr fontId="1"/>
  </si>
  <si>
    <t>文化・スポーツ施設が充実している</t>
    <phoneticPr fontId="1"/>
  </si>
  <si>
    <t>観光資源・特産物が豊富である</t>
    <phoneticPr fontId="1"/>
  </si>
  <si>
    <t>商業施設が多く、買い物に便利である</t>
    <phoneticPr fontId="1"/>
  </si>
  <si>
    <t>騒音・悪臭などの環境保全やごみの収集など生活環境が整っている</t>
    <phoneticPr fontId="1"/>
  </si>
  <si>
    <t>交通事故や犯罪が少ない</t>
    <phoneticPr fontId="1"/>
  </si>
  <si>
    <t>道路や上下水道、居住環境などの基盤整備が整っている</t>
    <phoneticPr fontId="1"/>
  </si>
  <si>
    <t>人情が厚く、近所づきあいがある</t>
    <phoneticPr fontId="1"/>
  </si>
  <si>
    <t>特にない</t>
    <phoneticPr fontId="1"/>
  </si>
  <si>
    <t>子どもの教育環境が不十分である</t>
    <phoneticPr fontId="1"/>
  </si>
  <si>
    <t>福祉施設、福祉サービスが充実していない</t>
    <phoneticPr fontId="1"/>
  </si>
  <si>
    <t>芸術性・文化性が低い</t>
    <phoneticPr fontId="1"/>
  </si>
  <si>
    <t>観光資源・特産物が十分生かされていない</t>
    <phoneticPr fontId="1"/>
  </si>
  <si>
    <t>商業施設が少なく、買い物に不便である</t>
    <phoneticPr fontId="1"/>
  </si>
  <si>
    <t>働く場が少ない</t>
    <phoneticPr fontId="1"/>
  </si>
  <si>
    <t>道路や上下水道、居住環境などの基盤整備が不十分である</t>
    <phoneticPr fontId="1"/>
  </si>
  <si>
    <t>まちづくりやボランティア活動などの住民の自主的な活動が活発でない</t>
    <phoneticPr fontId="1"/>
  </si>
  <si>
    <t>町内会などの回覧板</t>
    <phoneticPr fontId="1"/>
  </si>
  <si>
    <t>弘前市フェイスブック</t>
    <phoneticPr fontId="1"/>
  </si>
  <si>
    <t>弘前市ツイッター</t>
    <phoneticPr fontId="1"/>
  </si>
  <si>
    <t>公共施設等に配置されているチラシ等</t>
    <phoneticPr fontId="1"/>
  </si>
  <si>
    <t>ラジオ</t>
    <phoneticPr fontId="1"/>
  </si>
  <si>
    <t>テレビ</t>
    <phoneticPr fontId="1"/>
  </si>
  <si>
    <t>興味がないので調べない</t>
    <phoneticPr fontId="1"/>
  </si>
  <si>
    <t>問５０</t>
    <rPh sb="0" eb="1">
      <t>トイ</t>
    </rPh>
    <phoneticPr fontId="1"/>
  </si>
  <si>
    <t>上段：回答数
下段：回答比率</t>
    <phoneticPr fontId="12"/>
  </si>
  <si>
    <t>年度</t>
    <rPh sb="0" eb="1">
      <t>ネン</t>
    </rPh>
    <rPh sb="1" eb="2">
      <t>ド</t>
    </rPh>
    <phoneticPr fontId="12"/>
  </si>
  <si>
    <t>Ｈ２９</t>
    <phoneticPr fontId="12"/>
  </si>
  <si>
    <t>保育料等の軽減に関する取り組みがなされている</t>
    <phoneticPr fontId="1"/>
  </si>
  <si>
    <t>多子家族世帯への優遇に関する取り組みがなされている</t>
    <phoneticPr fontId="1"/>
  </si>
  <si>
    <t>子育て支援サービスや施設の数が充実している</t>
    <phoneticPr fontId="1"/>
  </si>
  <si>
    <t>子育てに対する支援が充実している</t>
    <phoneticPr fontId="1"/>
  </si>
  <si>
    <t>福祉施設、福祉サービスが充実している</t>
    <phoneticPr fontId="1"/>
  </si>
  <si>
    <t>豊かな自然、みどりに恵まれている</t>
    <phoneticPr fontId="1"/>
  </si>
  <si>
    <t>子育てに対する支援が不十分である</t>
    <phoneticPr fontId="1"/>
  </si>
  <si>
    <t>夜間、休日などの救急医療体制が不十分である</t>
    <phoneticPr fontId="1"/>
  </si>
  <si>
    <t>文化・スポーツ施設が充実していない</t>
    <phoneticPr fontId="1"/>
  </si>
  <si>
    <t>雪対策、除雪が不十分である</t>
    <phoneticPr fontId="1"/>
  </si>
  <si>
    <t>交通事故や犯罪が多い</t>
    <phoneticPr fontId="1"/>
  </si>
  <si>
    <t>人情が薄く、近所づきあいがあまりない</t>
    <phoneticPr fontId="1"/>
  </si>
  <si>
    <t>タクシー</t>
    <phoneticPr fontId="1"/>
  </si>
  <si>
    <t>広報ひろさき</t>
    <phoneticPr fontId="1"/>
  </si>
  <si>
    <t>弘前市ホームページ</t>
    <phoneticPr fontId="1"/>
  </si>
  <si>
    <t>新聞</t>
    <phoneticPr fontId="1"/>
  </si>
  <si>
    <t>青少年の健全育成活動※に参加したことがありますか（単一回答）※子どものための体験活動やラジオ体操などの育成活動・地域行事をいいます</t>
    <rPh sb="0" eb="3">
      <t>セイショウネン</t>
    </rPh>
    <rPh sb="4" eb="8">
      <t>ケンゼンイクセイ</t>
    </rPh>
    <rPh sb="8" eb="10">
      <t>カツドウ</t>
    </rPh>
    <rPh sb="12" eb="14">
      <t>サンカ</t>
    </rPh>
    <rPh sb="25" eb="27">
      <t>タンイツ</t>
    </rPh>
    <rPh sb="27" eb="29">
      <t>カイトウ</t>
    </rPh>
    <rPh sb="31" eb="32">
      <t>コ</t>
    </rPh>
    <rPh sb="38" eb="40">
      <t>タイケン</t>
    </rPh>
    <rPh sb="40" eb="42">
      <t>カツドウ</t>
    </rPh>
    <rPh sb="46" eb="48">
      <t>タイソウ</t>
    </rPh>
    <rPh sb="51" eb="53">
      <t>イクセイ</t>
    </rPh>
    <rPh sb="53" eb="55">
      <t>カツドウ</t>
    </rPh>
    <rPh sb="56" eb="58">
      <t>チイキ</t>
    </rPh>
    <rPh sb="58" eb="60">
      <t>ギョウジ</t>
    </rPh>
    <phoneticPr fontId="1"/>
  </si>
  <si>
    <t>弘前市の子どもにとって学習しやすい教育環境（教育に関する取り組みや学校施設など）だと思いますか（単一回答）</t>
    <rPh sb="0" eb="3">
      <t>ヒロサキシ</t>
    </rPh>
    <rPh sb="4" eb="5">
      <t>コ</t>
    </rPh>
    <rPh sb="11" eb="13">
      <t>ガクシュウ</t>
    </rPh>
    <rPh sb="17" eb="19">
      <t>キョウイク</t>
    </rPh>
    <rPh sb="19" eb="21">
      <t>カンキョウ</t>
    </rPh>
    <rPh sb="22" eb="24">
      <t>キョウイク</t>
    </rPh>
    <rPh sb="25" eb="26">
      <t>カン</t>
    </rPh>
    <rPh sb="28" eb="29">
      <t>ト</t>
    </rPh>
    <rPh sb="30" eb="31">
      <t>ク</t>
    </rPh>
    <rPh sb="33" eb="35">
      <t>ガッコウ</t>
    </rPh>
    <rPh sb="35" eb="37">
      <t>シセツ</t>
    </rPh>
    <rPh sb="42" eb="43">
      <t>オモ</t>
    </rPh>
    <rPh sb="48" eb="50">
      <t>タンイツ</t>
    </rPh>
    <rPh sb="50" eb="52">
      <t>カイトウ</t>
    </rPh>
    <phoneticPr fontId="1"/>
  </si>
  <si>
    <t>自分の健康状態をどう思いますか（単一回答）</t>
    <rPh sb="0" eb="2">
      <t>ジブン</t>
    </rPh>
    <rPh sb="3" eb="5">
      <t>ケンコウ</t>
    </rPh>
    <rPh sb="5" eb="7">
      <t>ジョウタイ</t>
    </rPh>
    <rPh sb="10" eb="11">
      <t>オモ</t>
    </rPh>
    <rPh sb="16" eb="18">
      <t>タンイツ</t>
    </rPh>
    <rPh sb="18" eb="20">
      <t>カイトウ</t>
    </rPh>
    <phoneticPr fontId="1"/>
  </si>
  <si>
    <t>とても健康である</t>
    <rPh sb="3" eb="4">
      <t>ケン</t>
    </rPh>
    <rPh sb="4" eb="5">
      <t>コウ</t>
    </rPh>
    <phoneticPr fontId="2"/>
  </si>
  <si>
    <t>習慣的※にたばこを吸っていますか（単一回答）※習慣的に吸っているとは、毎日吸う、または時々吸う日があることをいいます</t>
    <rPh sb="0" eb="3">
      <t>シュウカンテキ</t>
    </rPh>
    <rPh sb="9" eb="10">
      <t>ス</t>
    </rPh>
    <rPh sb="23" eb="26">
      <t>シュウカンテキ</t>
    </rPh>
    <rPh sb="27" eb="28">
      <t>ス</t>
    </rPh>
    <rPh sb="35" eb="37">
      <t>マイニチ</t>
    </rPh>
    <rPh sb="37" eb="38">
      <t>ス</t>
    </rPh>
    <rPh sb="43" eb="45">
      <t>トキドキ</t>
    </rPh>
    <rPh sb="45" eb="46">
      <t>ス</t>
    </rPh>
    <rPh sb="47" eb="48">
      <t>ヒ</t>
    </rPh>
    <phoneticPr fontId="1"/>
  </si>
  <si>
    <t>生きがいを感じていますか（単一回答）</t>
    <rPh sb="0" eb="1">
      <t>イ</t>
    </rPh>
    <rPh sb="5" eb="6">
      <t>カン</t>
    </rPh>
    <rPh sb="13" eb="15">
      <t>タンイツ</t>
    </rPh>
    <rPh sb="15" eb="17">
      <t>カイトウ</t>
    </rPh>
    <phoneticPr fontId="1"/>
  </si>
  <si>
    <t>休日や夜間などの緊急時に適切な救急医療が受けられることについて（単一回答）</t>
    <rPh sb="0" eb="2">
      <t>キュウジツ</t>
    </rPh>
    <rPh sb="3" eb="5">
      <t>ヤカン</t>
    </rPh>
    <rPh sb="8" eb="11">
      <t>キンキュウジ</t>
    </rPh>
    <rPh sb="12" eb="14">
      <t>テキセツ</t>
    </rPh>
    <rPh sb="15" eb="17">
      <t>キュウキュウ</t>
    </rPh>
    <rPh sb="17" eb="19">
      <t>イリョウ</t>
    </rPh>
    <rPh sb="20" eb="21">
      <t>ウ</t>
    </rPh>
    <phoneticPr fontId="1"/>
  </si>
  <si>
    <t>まちづくりやボランティア活動などの住民の自主的な活動が活発である</t>
    <phoneticPr fontId="1"/>
  </si>
  <si>
    <t>どちらかといえば重要だと思う</t>
    <rPh sb="8" eb="10">
      <t>ジュウヨウ</t>
    </rPh>
    <rPh sb="12" eb="13">
      <t>オモ</t>
    </rPh>
    <phoneticPr fontId="1"/>
  </si>
  <si>
    <t>どちらともいえない</t>
    <phoneticPr fontId="1"/>
  </si>
  <si>
    <t>どちらかといえば重要でない</t>
    <rPh sb="8" eb="10">
      <t>ジュウヨウ</t>
    </rPh>
    <phoneticPr fontId="1"/>
  </si>
  <si>
    <t>重要でない</t>
    <rPh sb="0" eb="2">
      <t>ジュウヨウ</t>
    </rPh>
    <phoneticPr fontId="1"/>
  </si>
  <si>
    <t>市内の公園が適切に管理されていると感じますか（単一回答）</t>
    <rPh sb="0" eb="2">
      <t>シナイ</t>
    </rPh>
    <rPh sb="3" eb="5">
      <t>コウエン</t>
    </rPh>
    <rPh sb="6" eb="8">
      <t>テキセツ</t>
    </rPh>
    <rPh sb="9" eb="11">
      <t>カンリ</t>
    </rPh>
    <rPh sb="17" eb="18">
      <t>カン</t>
    </rPh>
    <rPh sb="23" eb="25">
      <t>タンイツ</t>
    </rPh>
    <rPh sb="25" eb="27">
      <t>カイトウ</t>
    </rPh>
    <phoneticPr fontId="1"/>
  </si>
  <si>
    <t>国内外の人々との交流が増え、生活の向上や人材の育成が図られていることについて（単一回答）</t>
    <rPh sb="0" eb="3">
      <t>コクナイガイ</t>
    </rPh>
    <rPh sb="4" eb="6">
      <t>ヒトビト</t>
    </rPh>
    <rPh sb="8" eb="10">
      <t>コウリュウ</t>
    </rPh>
    <rPh sb="11" eb="12">
      <t>フ</t>
    </rPh>
    <rPh sb="14" eb="16">
      <t>セイカツ</t>
    </rPh>
    <rPh sb="17" eb="19">
      <t>コウジョウ</t>
    </rPh>
    <rPh sb="20" eb="22">
      <t>ジンザイ</t>
    </rPh>
    <rPh sb="23" eb="25">
      <t>イクセイ</t>
    </rPh>
    <rPh sb="26" eb="27">
      <t>ハカ</t>
    </rPh>
    <rPh sb="39" eb="41">
      <t>タンイツ</t>
    </rPh>
    <rPh sb="41" eb="43">
      <t>カイトウ</t>
    </rPh>
    <phoneticPr fontId="1"/>
  </si>
  <si>
    <t>住みにくいと思う理由をお答えください（３つまで）</t>
    <phoneticPr fontId="2"/>
  </si>
  <si>
    <t>あなたは、通勤・通学以外で市中心部※へ１ヶ月あたり何回程度外出していますか（単一回答）※市中心部とは、主に弘前駅前、土手町を指します</t>
    <rPh sb="5" eb="7">
      <t>ツウキン</t>
    </rPh>
    <rPh sb="8" eb="10">
      <t>ツウガク</t>
    </rPh>
    <rPh sb="10" eb="12">
      <t>イガイ</t>
    </rPh>
    <rPh sb="13" eb="14">
      <t>シ</t>
    </rPh>
    <rPh sb="14" eb="17">
      <t>チュウシンブ</t>
    </rPh>
    <rPh sb="21" eb="22">
      <t>ゲツ</t>
    </rPh>
    <rPh sb="25" eb="27">
      <t>ナンカイ</t>
    </rPh>
    <rPh sb="27" eb="29">
      <t>テイド</t>
    </rPh>
    <rPh sb="29" eb="31">
      <t>ガイシュツ</t>
    </rPh>
    <rPh sb="38" eb="40">
      <t>タンイツ</t>
    </rPh>
    <rPh sb="40" eb="42">
      <t>カイトウ</t>
    </rPh>
    <rPh sb="44" eb="45">
      <t>シ</t>
    </rPh>
    <rPh sb="45" eb="48">
      <t>チュウシンブ</t>
    </rPh>
    <rPh sb="51" eb="52">
      <t>オモ</t>
    </rPh>
    <rPh sb="53" eb="55">
      <t>ヒロサキ</t>
    </rPh>
    <rPh sb="55" eb="57">
      <t>エキマエ</t>
    </rPh>
    <rPh sb="58" eb="61">
      <t>ドテチョウ</t>
    </rPh>
    <rPh sb="62" eb="63">
      <t>サ</t>
    </rPh>
    <phoneticPr fontId="1"/>
  </si>
  <si>
    <t>Ｈ３０</t>
    <phoneticPr fontId="1"/>
  </si>
  <si>
    <t>Ｈ３０</t>
    <phoneticPr fontId="12"/>
  </si>
  <si>
    <t>健康</t>
    <rPh sb="0" eb="1">
      <t>ケン</t>
    </rPh>
    <rPh sb="1" eb="2">
      <t>コウ</t>
    </rPh>
    <phoneticPr fontId="2"/>
  </si>
  <si>
    <t>病気</t>
    <rPh sb="0" eb="2">
      <t>ビョウキ</t>
    </rPh>
    <phoneticPr fontId="2"/>
  </si>
  <si>
    <t>※問1-2に対する回答の構成比については、母数を問1で「４．どちらかといえばそう思わない」　「５．そう思わない」と</t>
    <rPh sb="1" eb="2">
      <t>トイ</t>
    </rPh>
    <rPh sb="6" eb="7">
      <t>タイ</t>
    </rPh>
    <rPh sb="9" eb="11">
      <t>カイトウ</t>
    </rPh>
    <rPh sb="12" eb="15">
      <t>コウセイヒ</t>
    </rPh>
    <rPh sb="21" eb="23">
      <t>ボスウ</t>
    </rPh>
    <phoneticPr fontId="1"/>
  </si>
  <si>
    <t>通勤、通学、買い物などのための公共交通手段が整っていることについて（単一回答）</t>
    <rPh sb="15" eb="17">
      <t>コウキョウ</t>
    </rPh>
    <phoneticPr fontId="1"/>
  </si>
  <si>
    <t>市が進めている施策や事業、各種市民サービスなどを総合的に見た場合、満足していますか（単一回答）</t>
    <rPh sb="0" eb="1">
      <t>シ</t>
    </rPh>
    <rPh sb="2" eb="3">
      <t>スス</t>
    </rPh>
    <rPh sb="7" eb="9">
      <t>シサク</t>
    </rPh>
    <rPh sb="10" eb="12">
      <t>ジギョウ</t>
    </rPh>
    <rPh sb="13" eb="15">
      <t>カクシュ</t>
    </rPh>
    <rPh sb="15" eb="17">
      <t>シミン</t>
    </rPh>
    <rPh sb="24" eb="27">
      <t>ソウゴウテキ</t>
    </rPh>
    <rPh sb="28" eb="29">
      <t>ミ</t>
    </rPh>
    <rPh sb="30" eb="32">
      <t>バアイ</t>
    </rPh>
    <rPh sb="33" eb="35">
      <t>マンゾク</t>
    </rPh>
    <phoneticPr fontId="1"/>
  </si>
  <si>
    <t>問２４</t>
    <rPh sb="0" eb="1">
      <t>トイ</t>
    </rPh>
    <phoneticPr fontId="1"/>
  </si>
  <si>
    <t>問２６</t>
    <rPh sb="0" eb="1">
      <t>トイ</t>
    </rPh>
    <phoneticPr fontId="1"/>
  </si>
  <si>
    <t>問２８</t>
    <rPh sb="0" eb="1">
      <t>トイ</t>
    </rPh>
    <phoneticPr fontId="1"/>
  </si>
  <si>
    <t>問２９</t>
    <rPh sb="0" eb="1">
      <t>トイ</t>
    </rPh>
    <phoneticPr fontId="1"/>
  </si>
  <si>
    <t>問３９</t>
    <rPh sb="0" eb="1">
      <t>トイ</t>
    </rPh>
    <phoneticPr fontId="1"/>
  </si>
  <si>
    <t>重要</t>
    <rPh sb="0" eb="2">
      <t>ジュウヨウ</t>
    </rPh>
    <phoneticPr fontId="2"/>
  </si>
  <si>
    <t>重要でない</t>
    <rPh sb="0" eb="2">
      <t>ジュウヨウ</t>
    </rPh>
    <phoneticPr fontId="2"/>
  </si>
  <si>
    <t>防犯や交通安全など、安全･安心な生活環境について（単一回答）</t>
    <phoneticPr fontId="1"/>
  </si>
  <si>
    <t>弘前市は住みよいまちだと思いますか（単一回答）</t>
    <phoneticPr fontId="1"/>
  </si>
  <si>
    <t>問１</t>
    <rPh sb="0" eb="1">
      <t>ト</t>
    </rPh>
    <phoneticPr fontId="1"/>
  </si>
  <si>
    <t>学校や地域の子どもの活動に協力していますか（単一回答）</t>
    <phoneticPr fontId="1"/>
  </si>
  <si>
    <t>Ｈ３１</t>
    <phoneticPr fontId="12"/>
  </si>
  <si>
    <t>問３</t>
    <rPh sb="0" eb="1">
      <t>ト</t>
    </rPh>
    <phoneticPr fontId="1"/>
  </si>
  <si>
    <t>１　学び</t>
    <rPh sb="2" eb="3">
      <t>マナ</t>
    </rPh>
    <phoneticPr fontId="12"/>
  </si>
  <si>
    <t>年１回以上個人やグループで趣味、スポーツ、文化等に関する活動（生涯学習活動）をしていますか（単一回答）</t>
    <rPh sb="0" eb="1">
      <t>ネン</t>
    </rPh>
    <rPh sb="2" eb="3">
      <t>カイ</t>
    </rPh>
    <rPh sb="3" eb="5">
      <t>イジョウ</t>
    </rPh>
    <rPh sb="5" eb="7">
      <t>コジン</t>
    </rPh>
    <rPh sb="13" eb="15">
      <t>シュミ</t>
    </rPh>
    <rPh sb="21" eb="23">
      <t>ブンカ</t>
    </rPh>
    <rPh sb="23" eb="24">
      <t>トウ</t>
    </rPh>
    <rPh sb="25" eb="26">
      <t>カン</t>
    </rPh>
    <rPh sb="28" eb="30">
      <t>カツドウ</t>
    </rPh>
    <rPh sb="31" eb="33">
      <t>ショウガイ</t>
    </rPh>
    <rPh sb="33" eb="35">
      <t>ガクシュウ</t>
    </rPh>
    <rPh sb="35" eb="37">
      <t>カツドウ</t>
    </rPh>
    <phoneticPr fontId="1"/>
  </si>
  <si>
    <t>２　文化・スポーツ</t>
    <rPh sb="2" eb="4">
      <t>ブンカ</t>
    </rPh>
    <phoneticPr fontId="12"/>
  </si>
  <si>
    <t>問６</t>
    <rPh sb="0" eb="1">
      <t>トイ</t>
    </rPh>
    <phoneticPr fontId="1"/>
  </si>
  <si>
    <t>問７</t>
    <rPh sb="0" eb="1">
      <t>トイ</t>
    </rPh>
    <phoneticPr fontId="1"/>
  </si>
  <si>
    <t>３　子育て</t>
    <rPh sb="2" eb="4">
      <t>コソダ</t>
    </rPh>
    <phoneticPr fontId="12"/>
  </si>
  <si>
    <t>問８</t>
    <phoneticPr fontId="12"/>
  </si>
  <si>
    <t>幼児教育や保育サービスが整っていると思いますか（単一回答）</t>
    <phoneticPr fontId="12"/>
  </si>
  <si>
    <t>Ｈ３１</t>
    <phoneticPr fontId="1"/>
  </si>
  <si>
    <t>問9-1</t>
    <phoneticPr fontId="12"/>
  </si>
  <si>
    <t>そう思った理由をお答えください（複数回答）</t>
    <phoneticPr fontId="12"/>
  </si>
  <si>
    <t>問9-2</t>
    <phoneticPr fontId="12"/>
  </si>
  <si>
    <t>４　健康・医療</t>
    <rPh sb="2" eb="4">
      <t>ケンコウ</t>
    </rPh>
    <rPh sb="5" eb="7">
      <t>イリョウ</t>
    </rPh>
    <phoneticPr fontId="12"/>
  </si>
  <si>
    <t>問１２</t>
    <rPh sb="0" eb="1">
      <t>ト</t>
    </rPh>
    <phoneticPr fontId="1"/>
  </si>
  <si>
    <t>５　福祉</t>
    <rPh sb="2" eb="4">
      <t>フクシ</t>
    </rPh>
    <phoneticPr fontId="12"/>
  </si>
  <si>
    <t>問１４</t>
    <rPh sb="0" eb="1">
      <t>トイ</t>
    </rPh>
    <phoneticPr fontId="1"/>
  </si>
  <si>
    <t>参加して
いない</t>
    <rPh sb="0" eb="2">
      <t>サンカ</t>
    </rPh>
    <phoneticPr fontId="2"/>
  </si>
  <si>
    <t>※65歳未満の方対象
介護予防事業(*)のための活動に参加したいと思いますか（単一回答）</t>
    <rPh sb="3" eb="6">
      <t>サイミマン</t>
    </rPh>
    <rPh sb="7" eb="8">
      <t>カタ</t>
    </rPh>
    <rPh sb="8" eb="10">
      <t>タイショウ</t>
    </rPh>
    <rPh sb="11" eb="13">
      <t>カイゴ</t>
    </rPh>
    <rPh sb="13" eb="15">
      <t>ヨボウ</t>
    </rPh>
    <rPh sb="15" eb="17">
      <t>ジギョウ</t>
    </rPh>
    <rPh sb="24" eb="26">
      <t>カツドウ</t>
    </rPh>
    <rPh sb="27" eb="29">
      <t>サンカ</t>
    </rPh>
    <rPh sb="33" eb="34">
      <t>オモ</t>
    </rPh>
    <rPh sb="39" eb="41">
      <t>タンイツ</t>
    </rPh>
    <rPh sb="41" eb="43">
      <t>カイトウ</t>
    </rPh>
    <phoneticPr fontId="1"/>
  </si>
  <si>
    <t>※65歳以上の方対象
介護予防事業(*)のための活動に参加していますか（単一回答）</t>
    <rPh sb="3" eb="6">
      <t>サイイジョウ</t>
    </rPh>
    <rPh sb="7" eb="8">
      <t>カタ</t>
    </rPh>
    <rPh sb="8" eb="10">
      <t>タイショウ</t>
    </rPh>
    <rPh sb="11" eb="13">
      <t>カイゴ</t>
    </rPh>
    <rPh sb="13" eb="15">
      <t>ヨボウ</t>
    </rPh>
    <rPh sb="15" eb="17">
      <t>ジギョウ</t>
    </rPh>
    <rPh sb="24" eb="26">
      <t>カツドウ</t>
    </rPh>
    <rPh sb="27" eb="29">
      <t>サンカ</t>
    </rPh>
    <rPh sb="36" eb="38">
      <t>タンイツ</t>
    </rPh>
    <rPh sb="38" eb="40">
      <t>カイトウ</t>
    </rPh>
    <phoneticPr fontId="1"/>
  </si>
  <si>
    <t>問1６-１</t>
    <rPh sb="0" eb="1">
      <t>ト</t>
    </rPh>
    <phoneticPr fontId="1"/>
  </si>
  <si>
    <t>問1６-２</t>
    <rPh sb="0" eb="1">
      <t>ト</t>
    </rPh>
    <phoneticPr fontId="1"/>
  </si>
  <si>
    <t>問１６-３</t>
    <phoneticPr fontId="12"/>
  </si>
  <si>
    <t>必要性は感じない</t>
    <rPh sb="0" eb="3">
      <t>ヒツヨウセイ</t>
    </rPh>
    <rPh sb="4" eb="5">
      <t>カン</t>
    </rPh>
    <phoneticPr fontId="1"/>
  </si>
  <si>
    <t>必要性は感じるが、何をすればよいのかわからない</t>
    <rPh sb="0" eb="3">
      <t>ヒツヨウセイ</t>
    </rPh>
    <rPh sb="4" eb="5">
      <t>カン</t>
    </rPh>
    <rPh sb="9" eb="10">
      <t>ナニ</t>
    </rPh>
    <phoneticPr fontId="1"/>
  </si>
  <si>
    <t>市が実施している介護予防事業について知らない</t>
    <rPh sb="0" eb="1">
      <t>シ</t>
    </rPh>
    <rPh sb="2" eb="4">
      <t>ジッシ</t>
    </rPh>
    <rPh sb="8" eb="10">
      <t>カイゴ</t>
    </rPh>
    <rPh sb="10" eb="12">
      <t>ヨボウ</t>
    </rPh>
    <rPh sb="12" eb="14">
      <t>ジギョウ</t>
    </rPh>
    <rPh sb="18" eb="19">
      <t>シ</t>
    </rPh>
    <phoneticPr fontId="1"/>
  </si>
  <si>
    <t>参加する時間がない</t>
    <rPh sb="0" eb="2">
      <t>サンカ</t>
    </rPh>
    <rPh sb="4" eb="6">
      <t>ジカン</t>
    </rPh>
    <phoneticPr fontId="1"/>
  </si>
  <si>
    <t>参加するための交通手段がない</t>
    <rPh sb="0" eb="2">
      <t>サンカ</t>
    </rPh>
    <rPh sb="7" eb="9">
      <t>コウツウ</t>
    </rPh>
    <rPh sb="9" eb="11">
      <t>シュダン</t>
    </rPh>
    <phoneticPr fontId="1"/>
  </si>
  <si>
    <t>参加するのがおっくうである</t>
    <rPh sb="0" eb="2">
      <t>サンカ</t>
    </rPh>
    <phoneticPr fontId="1"/>
  </si>
  <si>
    <t>６　雇用</t>
    <rPh sb="2" eb="4">
      <t>コヨウ</t>
    </rPh>
    <phoneticPr fontId="12"/>
  </si>
  <si>
    <t>７　農林業</t>
    <rPh sb="2" eb="5">
      <t>ノウリンギョウ</t>
    </rPh>
    <phoneticPr fontId="12"/>
  </si>
  <si>
    <t>８　商工業</t>
    <rPh sb="2" eb="5">
      <t>ショウコウギョウ</t>
    </rPh>
    <phoneticPr fontId="12"/>
  </si>
  <si>
    <t>９　観光</t>
    <rPh sb="2" eb="4">
      <t>カンコウ</t>
    </rPh>
    <phoneticPr fontId="12"/>
  </si>
  <si>
    <t>弘前市は観光地として魅力的だと思いますか（単一回答）</t>
    <rPh sb="0" eb="3">
      <t>ヒロサキシ</t>
    </rPh>
    <rPh sb="4" eb="7">
      <t>カンコウチ</t>
    </rPh>
    <rPh sb="10" eb="13">
      <t>ミリョクテキ</t>
    </rPh>
    <rPh sb="15" eb="16">
      <t>オモ</t>
    </rPh>
    <phoneticPr fontId="1"/>
  </si>
  <si>
    <t>１０　環境・エネルギー</t>
    <rPh sb="3" eb="5">
      <t>カンキョウ</t>
    </rPh>
    <phoneticPr fontId="12"/>
  </si>
  <si>
    <t>１１　安全・安心</t>
    <rPh sb="3" eb="5">
      <t>アンゼン</t>
    </rPh>
    <rPh sb="6" eb="8">
      <t>アンシン</t>
    </rPh>
    <phoneticPr fontId="12"/>
  </si>
  <si>
    <t>１２　雪対策</t>
    <rPh sb="3" eb="4">
      <t>ユキ</t>
    </rPh>
    <rPh sb="4" eb="6">
      <t>タイサク</t>
    </rPh>
    <phoneticPr fontId="12"/>
  </si>
  <si>
    <t>冬期間における安全・安心な道路環境について（単一回答）</t>
    <rPh sb="0" eb="1">
      <t>フユ</t>
    </rPh>
    <rPh sb="1" eb="3">
      <t>キカン</t>
    </rPh>
    <rPh sb="7" eb="9">
      <t>アンゼン</t>
    </rPh>
    <rPh sb="10" eb="12">
      <t>アンシン</t>
    </rPh>
    <rPh sb="13" eb="15">
      <t>ドウロ</t>
    </rPh>
    <rPh sb="15" eb="17">
      <t>カンキョウ</t>
    </rPh>
    <phoneticPr fontId="1"/>
  </si>
  <si>
    <t>１３　都市基盤</t>
    <rPh sb="3" eb="5">
      <t>トシ</t>
    </rPh>
    <rPh sb="5" eb="7">
      <t>キバン</t>
    </rPh>
    <phoneticPr fontId="12"/>
  </si>
  <si>
    <t>１４　景観・文化財</t>
    <rPh sb="3" eb="5">
      <t>ケイカン</t>
    </rPh>
    <rPh sb="6" eb="9">
      <t>ブンカザイ</t>
    </rPh>
    <phoneticPr fontId="12"/>
  </si>
  <si>
    <t>問３７</t>
    <phoneticPr fontId="12"/>
  </si>
  <si>
    <t>文化財の公開・活用イベント等に参加したことがありますか（単一回答）</t>
    <rPh sb="13" eb="14">
      <t>トウ</t>
    </rPh>
    <phoneticPr fontId="12"/>
  </si>
  <si>
    <t>問３８</t>
    <phoneticPr fontId="12"/>
  </si>
  <si>
    <t>昨年度、弘前市の文化財（建造物・史跡・名勝）を訪れたことがありますか（単一回答）</t>
    <rPh sb="0" eb="3">
      <t>サクネンド</t>
    </rPh>
    <rPh sb="4" eb="7">
      <t>ヒロサキシ</t>
    </rPh>
    <rPh sb="12" eb="15">
      <t>ケンゾウブツ</t>
    </rPh>
    <rPh sb="16" eb="18">
      <t>シセキ</t>
    </rPh>
    <rPh sb="19" eb="21">
      <t>メイショウ</t>
    </rPh>
    <rPh sb="23" eb="24">
      <t>オトズ</t>
    </rPh>
    <phoneticPr fontId="12"/>
  </si>
  <si>
    <t>問４０</t>
    <phoneticPr fontId="12"/>
  </si>
  <si>
    <t>１５　移住・交流</t>
    <rPh sb="3" eb="5">
      <t>イジュウ</t>
    </rPh>
    <rPh sb="6" eb="8">
      <t>コウリュウ</t>
    </rPh>
    <phoneticPr fontId="12"/>
  </si>
  <si>
    <t>１６　市民協働</t>
    <rPh sb="3" eb="5">
      <t>シミン</t>
    </rPh>
    <rPh sb="5" eb="7">
      <t>キョウドウ</t>
    </rPh>
    <phoneticPr fontId="12"/>
  </si>
  <si>
    <t>「アイデアポスト」、「市政懇談会」、「出前講座」、各種会議や意見交換会など市民が意見や提案を伝える広聴の機会について（単一回答）</t>
    <rPh sb="19" eb="21">
      <t>デマエ</t>
    </rPh>
    <rPh sb="21" eb="23">
      <t>コウザ</t>
    </rPh>
    <rPh sb="25" eb="27">
      <t>カクシュ</t>
    </rPh>
    <rPh sb="27" eb="29">
      <t>カイギ</t>
    </rPh>
    <rPh sb="30" eb="32">
      <t>イケン</t>
    </rPh>
    <rPh sb="32" eb="35">
      <t>コウカンカイ</t>
    </rPh>
    <rPh sb="40" eb="42">
      <t>イケン</t>
    </rPh>
    <rPh sb="43" eb="45">
      <t>テイアン</t>
    </rPh>
    <rPh sb="46" eb="47">
      <t>ツタ</t>
    </rPh>
    <rPh sb="49" eb="51">
      <t>コウチョウ</t>
    </rPh>
    <rPh sb="52" eb="54">
      <t>キカイ</t>
    </rPh>
    <phoneticPr fontId="1"/>
  </si>
  <si>
    <t>市民・町会・学生・企業等・行政がお互いに連携し、協力し合いながらまちづくりに取り組んでいると思いますか（単一回答）</t>
    <rPh sb="0" eb="2">
      <t>シミン</t>
    </rPh>
    <rPh sb="3" eb="5">
      <t>チョウカイ</t>
    </rPh>
    <rPh sb="6" eb="8">
      <t>ガクセイ</t>
    </rPh>
    <rPh sb="9" eb="11">
      <t>キギョウ</t>
    </rPh>
    <rPh sb="11" eb="12">
      <t>トウ</t>
    </rPh>
    <rPh sb="13" eb="15">
      <t>ギョウセイ</t>
    </rPh>
    <rPh sb="17" eb="18">
      <t>タガ</t>
    </rPh>
    <rPh sb="20" eb="22">
      <t>レンケイ</t>
    </rPh>
    <rPh sb="24" eb="26">
      <t>キョウリョク</t>
    </rPh>
    <rPh sb="27" eb="28">
      <t>ア</t>
    </rPh>
    <rPh sb="38" eb="39">
      <t>ト</t>
    </rPh>
    <rPh sb="40" eb="41">
      <t>ク</t>
    </rPh>
    <rPh sb="46" eb="47">
      <t>オモ</t>
    </rPh>
    <phoneticPr fontId="1"/>
  </si>
  <si>
    <t>よく参加（活用）する</t>
    <rPh sb="2" eb="4">
      <t>サンカ</t>
    </rPh>
    <rPh sb="5" eb="7">
      <t>カツヨウ</t>
    </rPh>
    <phoneticPr fontId="1"/>
  </si>
  <si>
    <t>ときどき参加（活用）する</t>
    <rPh sb="4" eb="6">
      <t>サンカ</t>
    </rPh>
    <rPh sb="7" eb="9">
      <t>カツヨウ</t>
    </rPh>
    <phoneticPr fontId="1"/>
  </si>
  <si>
    <t>ほとんど参加（活用）しない</t>
    <rPh sb="4" eb="6">
      <t>サンカ</t>
    </rPh>
    <rPh sb="7" eb="9">
      <t>カツヨウ</t>
    </rPh>
    <phoneticPr fontId="1"/>
  </si>
  <si>
    <t>参加（活用）しない</t>
    <rPh sb="0" eb="2">
      <t>サンカ</t>
    </rPh>
    <rPh sb="3" eb="5">
      <t>カツヨウ</t>
    </rPh>
    <phoneticPr fontId="1"/>
  </si>
  <si>
    <t>参加（活用）する</t>
    <rPh sb="0" eb="2">
      <t>サンカ</t>
    </rPh>
    <rPh sb="3" eb="5">
      <t>カツヨウ</t>
    </rPh>
    <phoneticPr fontId="2"/>
  </si>
  <si>
    <t>参加（活用）しない</t>
    <rPh sb="0" eb="2">
      <t>サンカ</t>
    </rPh>
    <rPh sb="3" eb="5">
      <t>カツヨウ</t>
    </rPh>
    <phoneticPr fontId="2"/>
  </si>
  <si>
    <t>市から発信される情報はどこから入手していますか（３つまで）</t>
    <phoneticPr fontId="12"/>
  </si>
  <si>
    <t>町内会などの掲示板</t>
    <rPh sb="8" eb="9">
      <t>イタ</t>
    </rPh>
    <phoneticPr fontId="1"/>
  </si>
  <si>
    <t>問４６</t>
    <phoneticPr fontId="12"/>
  </si>
  <si>
    <t>弘前市の良いところを市外の人に伝えたいと思いますか（単一回答）</t>
    <rPh sb="0" eb="3">
      <t>ヒロサキシ</t>
    </rPh>
    <rPh sb="4" eb="5">
      <t>ヨ</t>
    </rPh>
    <rPh sb="10" eb="11">
      <t>シ</t>
    </rPh>
    <rPh sb="11" eb="12">
      <t>ガイ</t>
    </rPh>
    <rPh sb="13" eb="14">
      <t>ヒト</t>
    </rPh>
    <rPh sb="15" eb="16">
      <t>ツタ</t>
    </rPh>
    <rPh sb="20" eb="21">
      <t>オモ</t>
    </rPh>
    <phoneticPr fontId="1"/>
  </si>
  <si>
    <t>問４８</t>
    <phoneticPr fontId="12"/>
  </si>
  <si>
    <t>１７　その他</t>
    <rPh sb="5" eb="6">
      <t>タ</t>
    </rPh>
    <phoneticPr fontId="12"/>
  </si>
  <si>
    <t>住みよいと思う理由をお答えください（３つまで）</t>
    <phoneticPr fontId="12"/>
  </si>
  <si>
    <t>問５１</t>
    <phoneticPr fontId="12"/>
  </si>
  <si>
    <t>１０年前と比べて、職場や家庭、地域社会のあらゆる分野において男女とも性別に関わりなく対等な立場で自由に取り組める社会になっていますか（単一回答）</t>
    <rPh sb="2" eb="4">
      <t>ネンマエ</t>
    </rPh>
    <rPh sb="5" eb="6">
      <t>クラ</t>
    </rPh>
    <rPh sb="9" eb="11">
      <t>ショクバ</t>
    </rPh>
    <rPh sb="12" eb="14">
      <t>カテイ</t>
    </rPh>
    <rPh sb="15" eb="17">
      <t>チイキ</t>
    </rPh>
    <rPh sb="17" eb="19">
      <t>シャカイ</t>
    </rPh>
    <rPh sb="24" eb="26">
      <t>ブンヤ</t>
    </rPh>
    <rPh sb="30" eb="32">
      <t>ダンジョ</t>
    </rPh>
    <rPh sb="34" eb="36">
      <t>セイベツ</t>
    </rPh>
    <rPh sb="37" eb="38">
      <t>カカ</t>
    </rPh>
    <rPh sb="42" eb="44">
      <t>タイトウ</t>
    </rPh>
    <rPh sb="45" eb="47">
      <t>タチバ</t>
    </rPh>
    <rPh sb="48" eb="50">
      <t>ジユウ</t>
    </rPh>
    <rPh sb="51" eb="52">
      <t>ト</t>
    </rPh>
    <rPh sb="53" eb="54">
      <t>ク</t>
    </rPh>
    <rPh sb="56" eb="58">
      <t>シャカイ</t>
    </rPh>
    <phoneticPr fontId="12"/>
  </si>
  <si>
    <t>問５２</t>
    <rPh sb="0" eb="1">
      <t>トイ</t>
    </rPh>
    <phoneticPr fontId="1"/>
  </si>
  <si>
    <t>知っている</t>
    <rPh sb="0" eb="1">
      <t>シ</t>
    </rPh>
    <phoneticPr fontId="2"/>
  </si>
  <si>
    <t>知らない</t>
    <rPh sb="0" eb="1">
      <t>シ</t>
    </rPh>
    <phoneticPr fontId="2"/>
  </si>
  <si>
    <t>問５３</t>
    <rPh sb="0" eb="1">
      <t>ト</t>
    </rPh>
    <phoneticPr fontId="1"/>
  </si>
  <si>
    <t>市では、医療や福祉、産業、観光など、さまざまな分野で近隣市町村と連携して取り組んでいますが、そのことを知っていますか（単一回答）</t>
    <rPh sb="0" eb="1">
      <t>シ</t>
    </rPh>
    <rPh sb="4" eb="6">
      <t>イリョウ</t>
    </rPh>
    <rPh sb="7" eb="9">
      <t>フクシ</t>
    </rPh>
    <rPh sb="10" eb="12">
      <t>サンギョウ</t>
    </rPh>
    <rPh sb="13" eb="15">
      <t>カンコウ</t>
    </rPh>
    <rPh sb="23" eb="25">
      <t>ブンヤ</t>
    </rPh>
    <rPh sb="26" eb="28">
      <t>キンリン</t>
    </rPh>
    <rPh sb="28" eb="31">
      <t>シチョウソン</t>
    </rPh>
    <rPh sb="32" eb="34">
      <t>レンケイ</t>
    </rPh>
    <rPh sb="36" eb="37">
      <t>ト</t>
    </rPh>
    <rPh sb="38" eb="39">
      <t>ク</t>
    </rPh>
    <rPh sb="51" eb="52">
      <t>シ</t>
    </rPh>
    <phoneticPr fontId="1"/>
  </si>
  <si>
    <t>問53-1</t>
    <phoneticPr fontId="12"/>
  </si>
  <si>
    <t>近隣市町村との連携により、地域が活性化されていると思いますか（単一回答）</t>
    <rPh sb="0" eb="2">
      <t>キンリン</t>
    </rPh>
    <rPh sb="2" eb="5">
      <t>シチョウソン</t>
    </rPh>
    <rPh sb="7" eb="9">
      <t>レンケイ</t>
    </rPh>
    <rPh sb="13" eb="15">
      <t>チイキ</t>
    </rPh>
    <rPh sb="16" eb="19">
      <t>カッセイカ</t>
    </rPh>
    <rPh sb="25" eb="26">
      <t>オモ</t>
    </rPh>
    <phoneticPr fontId="12"/>
  </si>
  <si>
    <r>
      <t xml:space="preserve">※問９で「１．そう思う」「２．どちらかといえばそう思う」を回答した方のみ
</t>
    </r>
    <r>
      <rPr>
        <sz val="8"/>
        <rFont val="ＭＳ Ｐゴシック"/>
        <family val="3"/>
        <charset val="128"/>
      </rPr>
      <t>上段：回答数
下段：回答比率</t>
    </r>
    <rPh sb="1" eb="2">
      <t>トイ</t>
    </rPh>
    <rPh sb="9" eb="10">
      <t>オモ</t>
    </rPh>
    <rPh sb="25" eb="26">
      <t>オモ</t>
    </rPh>
    <rPh sb="29" eb="31">
      <t>カイトウ</t>
    </rPh>
    <rPh sb="33" eb="34">
      <t>カタ</t>
    </rPh>
    <phoneticPr fontId="1"/>
  </si>
  <si>
    <r>
      <t xml:space="preserve">※問１で「４．どちらかといえばそう思わない」「５．そう思わない」を回答した方のみ
</t>
    </r>
    <r>
      <rPr>
        <sz val="8"/>
        <rFont val="ＭＳ Ｐゴシック"/>
        <family val="3"/>
        <charset val="128"/>
      </rPr>
      <t>上段：回答数
下段：回答比率</t>
    </r>
    <rPh sb="1" eb="2">
      <t>トイ</t>
    </rPh>
    <rPh sb="17" eb="18">
      <t>オモ</t>
    </rPh>
    <rPh sb="33" eb="35">
      <t>カイトウ</t>
    </rPh>
    <rPh sb="37" eb="38">
      <t>カタ</t>
    </rPh>
    <phoneticPr fontId="1"/>
  </si>
  <si>
    <r>
      <t xml:space="preserve">※問１６－１で「参加していない」、１６－２で「２．参加したくない」と回答した方のみ
</t>
    </r>
    <r>
      <rPr>
        <sz val="8"/>
        <rFont val="ＭＳ Ｐゴシック"/>
        <family val="3"/>
        <charset val="128"/>
      </rPr>
      <t>上段：回答数
下段：回答比率</t>
    </r>
    <rPh sb="1" eb="2">
      <t>トイ</t>
    </rPh>
    <rPh sb="8" eb="10">
      <t>サンカ</t>
    </rPh>
    <rPh sb="25" eb="27">
      <t>サンカ</t>
    </rPh>
    <rPh sb="34" eb="36">
      <t>カイトウ</t>
    </rPh>
    <rPh sb="38" eb="39">
      <t>カタ</t>
    </rPh>
    <phoneticPr fontId="1"/>
  </si>
  <si>
    <r>
      <t>※問４９で「１．住みよいと思う」を回答した方のみ</t>
    </r>
    <r>
      <rPr>
        <sz val="8"/>
        <rFont val="ＭＳ Ｐゴシック"/>
        <family val="3"/>
        <charset val="128"/>
      </rPr>
      <t xml:space="preserve">
上段：回答数
下段：回答比率</t>
    </r>
    <rPh sb="1" eb="2">
      <t>トイ</t>
    </rPh>
    <rPh sb="8" eb="9">
      <t>ス</t>
    </rPh>
    <rPh sb="13" eb="14">
      <t>オモ</t>
    </rPh>
    <rPh sb="17" eb="19">
      <t>カイトウ</t>
    </rPh>
    <rPh sb="21" eb="22">
      <t>カタ</t>
    </rPh>
    <phoneticPr fontId="1"/>
  </si>
  <si>
    <r>
      <t xml:space="preserve">※問４９で「２．住みにくいと思う」を回答した方のみ
</t>
    </r>
    <r>
      <rPr>
        <sz val="8"/>
        <rFont val="ＭＳ Ｐゴシック"/>
        <family val="3"/>
        <charset val="128"/>
      </rPr>
      <t>上段：回答数
下段：回答比率</t>
    </r>
    <phoneticPr fontId="1"/>
  </si>
  <si>
    <r>
      <rPr>
        <b/>
        <i/>
        <sz val="8"/>
        <rFont val="ＭＳ Ｐゴシック"/>
        <family val="3"/>
        <charset val="128"/>
      </rPr>
      <t>問５３で「１．知っている」と回答した方のみ</t>
    </r>
    <r>
      <rPr>
        <sz val="8"/>
        <rFont val="ＭＳ Ｐゴシック"/>
        <family val="3"/>
        <charset val="128"/>
      </rPr>
      <t xml:space="preserve">
上段：回答数
下段：回答比率</t>
    </r>
    <rPh sb="0" eb="1">
      <t>トイ</t>
    </rPh>
    <rPh sb="7" eb="8">
      <t>シ</t>
    </rPh>
    <rPh sb="14" eb="16">
      <t>カイトウ</t>
    </rPh>
    <rPh sb="18" eb="19">
      <t>カタ</t>
    </rPh>
    <phoneticPr fontId="12"/>
  </si>
  <si>
    <t>参加した
ことが
ある</t>
    <rPh sb="0" eb="2">
      <t>サンカ</t>
    </rPh>
    <phoneticPr fontId="2"/>
  </si>
  <si>
    <t>参加した
ことが
ない</t>
    <rPh sb="0" eb="2">
      <t>サンカ</t>
    </rPh>
    <phoneticPr fontId="2"/>
  </si>
  <si>
    <t>よく参加
している</t>
    <rPh sb="2" eb="4">
      <t>サンカ</t>
    </rPh>
    <phoneticPr fontId="2"/>
  </si>
  <si>
    <t>ときどき
参加
している</t>
    <rPh sb="5" eb="7">
      <t>サンカ</t>
    </rPh>
    <phoneticPr fontId="2"/>
  </si>
  <si>
    <t>あまり参加
していない</t>
    <rPh sb="3" eb="5">
      <t>サンカ</t>
    </rPh>
    <phoneticPr fontId="2"/>
  </si>
  <si>
    <t>参加
している</t>
    <rPh sb="0" eb="2">
      <t>サンカ</t>
    </rPh>
    <phoneticPr fontId="2"/>
  </si>
  <si>
    <t>そう
思わない</t>
    <rPh sb="3" eb="4">
      <t>オモ</t>
    </rPh>
    <phoneticPr fontId="2"/>
  </si>
  <si>
    <t>保育料等
の軽減に
関する
取り組み
が不十分</t>
    <phoneticPr fontId="1"/>
  </si>
  <si>
    <t>医療費の
軽減に
関する
取り組み
が不十分</t>
    <phoneticPr fontId="1"/>
  </si>
  <si>
    <t>多子家族
世帯への
優遇に
関する
取り組み
が不十分</t>
    <phoneticPr fontId="1"/>
  </si>
  <si>
    <t>子育て
支援
サービス
や施設の
数が
不十分</t>
    <phoneticPr fontId="1"/>
  </si>
  <si>
    <t>子育ての
負担軽減
に関する
取り組み
がなされ
ているか
わからない</t>
    <phoneticPr fontId="1"/>
  </si>
  <si>
    <t>どちらかと
いえば満足</t>
    <rPh sb="9" eb="10">
      <t>マン</t>
    </rPh>
    <rPh sb="10" eb="11">
      <t>アシ</t>
    </rPh>
    <phoneticPr fontId="2"/>
  </si>
  <si>
    <t>どちらかといえば
不満</t>
    <rPh sb="9" eb="10">
      <t>フ</t>
    </rPh>
    <rPh sb="10" eb="11">
      <t>マン</t>
    </rPh>
    <phoneticPr fontId="2"/>
  </si>
  <si>
    <t>感じて
いない</t>
    <rPh sb="0" eb="1">
      <t>カン</t>
    </rPh>
    <phoneticPr fontId="2"/>
  </si>
  <si>
    <t>参加した
ことがある</t>
    <rPh sb="0" eb="2">
      <t>サンカ</t>
    </rPh>
    <phoneticPr fontId="2"/>
  </si>
  <si>
    <t>参加した
ことがない</t>
    <rPh sb="0" eb="2">
      <t>サンカ</t>
    </rPh>
    <phoneticPr fontId="2"/>
  </si>
  <si>
    <t>重要だと
思う</t>
    <rPh sb="0" eb="2">
      <t>ジュウヨウ</t>
    </rPh>
    <rPh sb="5" eb="6">
      <t>オモ</t>
    </rPh>
    <phoneticPr fontId="1"/>
  </si>
  <si>
    <t>無回答</t>
    <phoneticPr fontId="1"/>
  </si>
  <si>
    <t>問２7</t>
    <rPh sb="0" eb="1">
      <t>トイ</t>
    </rPh>
    <phoneticPr fontId="1"/>
  </si>
  <si>
    <t>Ｈ３1</t>
    <phoneticPr fontId="12"/>
  </si>
  <si>
    <t>吸って
いない</t>
    <rPh sb="0" eb="1">
      <t>ス</t>
    </rPh>
    <phoneticPr fontId="2"/>
  </si>
  <si>
    <t>健康で
ある</t>
    <rPh sb="0" eb="1">
      <t>ケン</t>
    </rPh>
    <rPh sb="1" eb="2">
      <t>コウ</t>
    </rPh>
    <phoneticPr fontId="2"/>
  </si>
  <si>
    <t>病気で
ある</t>
    <rPh sb="0" eb="2">
      <t>ビョウキ</t>
    </rPh>
    <phoneticPr fontId="2"/>
  </si>
  <si>
    <t>どちらかと
いえば
満足</t>
    <rPh sb="10" eb="11">
      <t>マン</t>
    </rPh>
    <rPh sb="11" eb="12">
      <t>アシ</t>
    </rPh>
    <phoneticPr fontId="2"/>
  </si>
  <si>
    <t>参加
したい</t>
    <rPh sb="0" eb="2">
      <t>サンカ</t>
    </rPh>
    <phoneticPr fontId="2"/>
  </si>
  <si>
    <t>参加
したくない</t>
    <rPh sb="0" eb="2">
      <t>サンカ</t>
    </rPh>
    <phoneticPr fontId="2"/>
  </si>
  <si>
    <t>問４９－１</t>
    <phoneticPr fontId="12"/>
  </si>
  <si>
    <t>問４９－２</t>
    <rPh sb="0" eb="1">
      <t>トイ</t>
    </rPh>
    <phoneticPr fontId="1"/>
  </si>
  <si>
    <t>※問9-1に対する回答の構成比については、母数を問9で「１．そう思う」「２．どちらかといえばそう思う」と回答した件数</t>
    <rPh sb="1" eb="2">
      <t>トイ</t>
    </rPh>
    <rPh sb="6" eb="7">
      <t>タイ</t>
    </rPh>
    <rPh sb="9" eb="11">
      <t>カイトウ</t>
    </rPh>
    <rPh sb="12" eb="15">
      <t>コウセイヒ</t>
    </rPh>
    <rPh sb="21" eb="23">
      <t>ボスウ</t>
    </rPh>
    <phoneticPr fontId="1"/>
  </si>
  <si>
    <t>　（469）とします。</t>
    <phoneticPr fontId="1"/>
  </si>
  <si>
    <t>回答した件数（495）とします。</t>
    <phoneticPr fontId="1"/>
  </si>
  <si>
    <t>件数（1,350）とします。</t>
    <phoneticPr fontId="12"/>
  </si>
  <si>
    <t>弘前の景観保全の取り組みについて重要だと思いますか（単一回答）</t>
    <phoneticPr fontId="12"/>
  </si>
  <si>
    <t>※問４９-１に対する回答の構成比については、母数を問４９で「１．住みよいと思う」と回答した件数　（1,271）とします。</t>
    <rPh sb="1" eb="2">
      <t>トイ</t>
    </rPh>
    <rPh sb="7" eb="8">
      <t>タイ</t>
    </rPh>
    <rPh sb="10" eb="12">
      <t>カイトウ</t>
    </rPh>
    <rPh sb="13" eb="16">
      <t>コウセイヒ</t>
    </rPh>
    <rPh sb="22" eb="24">
      <t>ボスウ</t>
    </rPh>
    <phoneticPr fontId="1"/>
  </si>
  <si>
    <t>※問４９-２に対する回答の構成比については、母数を問４９で「２．住みにくいと思う」と回答した件数　（210）とします。</t>
    <rPh sb="1" eb="2">
      <t>トイ</t>
    </rPh>
    <rPh sb="7" eb="8">
      <t>タイ</t>
    </rPh>
    <rPh sb="10" eb="12">
      <t>カイトウ</t>
    </rPh>
    <rPh sb="13" eb="16">
      <t>コウセイヒ</t>
    </rPh>
    <rPh sb="22" eb="24">
      <t>ボスウ</t>
    </rPh>
    <phoneticPr fontId="1"/>
  </si>
  <si>
    <t>※問５３-１に対する回答の構成比については、母数を問５３で「１．知っている」と回答した件数　（751）とします。</t>
    <rPh sb="32" eb="33">
      <t>シ</t>
    </rPh>
    <phoneticPr fontId="1"/>
  </si>
  <si>
    <t>(*)ヒロロほかで実施している高齢者健康トレーニング教室や高齢者が集うことができるふれあいの居場所など</t>
    <phoneticPr fontId="1"/>
  </si>
  <si>
    <t>上段：回答数
下段：回答比率</t>
    <phoneticPr fontId="1"/>
  </si>
  <si>
    <t>※問16-3に対する回答の構成比については、母数を問１６－１で「参加していない」、１６－２で「２．参加したくない」と回答した</t>
    <rPh sb="1" eb="2">
      <t>トイ</t>
    </rPh>
    <rPh sb="7" eb="8">
      <t>タイ</t>
    </rPh>
    <rPh sb="10" eb="12">
      <t>カイトウ</t>
    </rPh>
    <rPh sb="13" eb="16">
      <t>コウセイヒ</t>
    </rPh>
    <rPh sb="22" eb="24">
      <t>ボスウ</t>
    </rPh>
    <rPh sb="32" eb="34">
      <t>サンカ</t>
    </rPh>
    <rPh sb="49" eb="51">
      <t>サンカ</t>
    </rPh>
    <rPh sb="58" eb="60">
      <t>カイトウ</t>
    </rPh>
    <phoneticPr fontId="1"/>
  </si>
  <si>
    <t>※問16-1に対する回答の構成比については、母数を65歳以上の回答数(831)とします</t>
    <rPh sb="22" eb="24">
      <t>ボスウ</t>
    </rPh>
    <rPh sb="27" eb="28">
      <t>サイ</t>
    </rPh>
    <rPh sb="28" eb="30">
      <t>イジョウ</t>
    </rPh>
    <rPh sb="31" eb="33">
      <t>カイトウ</t>
    </rPh>
    <rPh sb="33" eb="34">
      <t>スウ</t>
    </rPh>
    <phoneticPr fontId="1"/>
  </si>
  <si>
    <t>※問16-2に対する回答の構成比については、母数を65歳未満の回答数(1,333)とします</t>
    <rPh sb="28" eb="30">
      <t>ミマン</t>
    </rPh>
    <phoneticPr fontId="1"/>
  </si>
  <si>
    <t>２．経年比較集計表</t>
    <rPh sb="2" eb="4">
      <t>ケイネン</t>
    </rPh>
    <rPh sb="4" eb="6">
      <t>ヒカク</t>
    </rPh>
    <rPh sb="6" eb="8">
      <t>シュウケイ</t>
    </rPh>
    <rPh sb="8" eb="9">
      <t>ヒョウ</t>
    </rPh>
    <phoneticPr fontId="1"/>
  </si>
  <si>
    <t>町会や公民館、PTA、NPO・ボランティア団体などの地域の活動や行事に参加していますか（単一回答）</t>
    <rPh sb="0" eb="2">
      <t>チョウカイ</t>
    </rPh>
    <rPh sb="3" eb="6">
      <t>コウミンカン</t>
    </rPh>
    <rPh sb="21" eb="23">
      <t>ダンタイ</t>
    </rPh>
    <rPh sb="26" eb="28">
      <t>チイキ</t>
    </rPh>
    <rPh sb="29" eb="31">
      <t>カツドウ</t>
    </rPh>
    <rPh sb="32" eb="34">
      <t>ギョウジ</t>
    </rPh>
    <rPh sb="35" eb="37">
      <t>サンカ</t>
    </rPh>
    <phoneticPr fontId="1"/>
  </si>
  <si>
    <t>文化・芸術に係る活動への参加や文化・芸術公演などの鑑賞をしていますか（単一回答）</t>
    <rPh sb="0" eb="2">
      <t>ブンカ</t>
    </rPh>
    <rPh sb="3" eb="5">
      <t>ゲイジュツ</t>
    </rPh>
    <rPh sb="6" eb="7">
      <t>カカワ</t>
    </rPh>
    <rPh sb="8" eb="10">
      <t>カツドウ</t>
    </rPh>
    <rPh sb="12" eb="14">
      <t>サンカ</t>
    </rPh>
    <rPh sb="15" eb="17">
      <t>ブンカ</t>
    </rPh>
    <rPh sb="18" eb="20">
      <t>ゲイジュツ</t>
    </rPh>
    <rPh sb="20" eb="22">
      <t>コウエン</t>
    </rPh>
    <rPh sb="25" eb="27">
      <t>カンショウ</t>
    </rPh>
    <rPh sb="35" eb="37">
      <t>タンイツ</t>
    </rPh>
    <rPh sb="37" eb="39">
      <t>カイトウ</t>
    </rPh>
    <phoneticPr fontId="1"/>
  </si>
  <si>
    <t>月１回以上軽スポーツ、競技スポーツ、レクリエーションをしていますか（単一回答）</t>
    <rPh sb="0" eb="1">
      <t>ツキ</t>
    </rPh>
    <rPh sb="2" eb="3">
      <t>カイ</t>
    </rPh>
    <rPh sb="3" eb="6">
      <t>イジョウケイ</t>
    </rPh>
    <rPh sb="11" eb="13">
      <t>キョウギ</t>
    </rPh>
    <rPh sb="34" eb="36">
      <t>タンイツ</t>
    </rPh>
    <rPh sb="36" eb="38">
      <t>カイトウ</t>
    </rPh>
    <phoneticPr fontId="1"/>
  </si>
  <si>
    <t>農産物などの生産力・販売力の強化、担い手の育成、農道等の生産基盤の整備など、市の農林業振興について（単一回答）</t>
    <rPh sb="25" eb="26">
      <t>ミチ</t>
    </rPh>
    <phoneticPr fontId="1"/>
  </si>
  <si>
    <t>地域産業の活性化、中心市街地などの賑わい創出や地元生産品の消費拡大など、市の商工業振興について（単一回答）</t>
    <phoneticPr fontId="1"/>
  </si>
  <si>
    <t>災害等に対する取り組み（防災訓練、災害時の市の体制、市民への防災啓発など）について（単一回答）</t>
    <rPh sb="0" eb="3">
      <t>サイガイトウ</t>
    </rPh>
    <rPh sb="4" eb="5">
      <t>タイ</t>
    </rPh>
    <rPh sb="7" eb="8">
      <t>ト</t>
    </rPh>
    <rPh sb="9" eb="10">
      <t>ク</t>
    </rPh>
    <rPh sb="12" eb="14">
      <t>ボウサイ</t>
    </rPh>
    <rPh sb="14" eb="16">
      <t>クンレン</t>
    </rPh>
    <rPh sb="17" eb="19">
      <t>サイガイ</t>
    </rPh>
    <rPh sb="19" eb="20">
      <t>ジ</t>
    </rPh>
    <rPh sb="21" eb="22">
      <t>シ</t>
    </rPh>
    <rPh sb="23" eb="25">
      <t>タイセイ</t>
    </rPh>
    <rPh sb="26" eb="28">
      <t>シミン</t>
    </rPh>
    <rPh sb="30" eb="32">
      <t>ボウサイ</t>
    </rPh>
    <rPh sb="32" eb="34">
      <t>ケイハツ</t>
    </rPh>
    <phoneticPr fontId="1"/>
  </si>
  <si>
    <t>大学が実施する公開講座や学園祭への参加、教員や学生との交流、図書館等の施設の活用などをしていますか（単一回答）</t>
    <rPh sb="0" eb="2">
      <t>ダイガク</t>
    </rPh>
    <rPh sb="3" eb="5">
      <t>ジッシ</t>
    </rPh>
    <rPh sb="7" eb="9">
      <t>コウカイ</t>
    </rPh>
    <rPh sb="9" eb="11">
      <t>コウザ</t>
    </rPh>
    <rPh sb="12" eb="15">
      <t>ガクエンサイ</t>
    </rPh>
    <rPh sb="17" eb="19">
      <t>サンカ</t>
    </rPh>
    <rPh sb="20" eb="22">
      <t>キョウイン</t>
    </rPh>
    <rPh sb="23" eb="25">
      <t>ガクセイ</t>
    </rPh>
    <rPh sb="27" eb="29">
      <t>コウリュウ</t>
    </rPh>
    <rPh sb="30" eb="34">
      <t>トショカントウ</t>
    </rPh>
    <rPh sb="35" eb="37">
      <t>シセツ</t>
    </rPh>
    <rPh sb="38" eb="40">
      <t>カツヨウ</t>
    </rPh>
    <phoneticPr fontId="1"/>
  </si>
  <si>
    <t>「男性は外で働き、女性は家庭を守るべき」という考え方についてどう思いますか（単一回答）</t>
    <rPh sb="1" eb="3">
      <t>ダンセイ</t>
    </rPh>
    <rPh sb="4" eb="5">
      <t>ソト</t>
    </rPh>
    <rPh sb="6" eb="7">
      <t>ハタラ</t>
    </rPh>
    <rPh sb="9" eb="11">
      <t>ジョセイ</t>
    </rPh>
    <rPh sb="12" eb="14">
      <t>カテイ</t>
    </rPh>
    <rPh sb="15" eb="16">
      <t>マモ</t>
    </rPh>
    <rPh sb="23" eb="24">
      <t>カンガ</t>
    </rPh>
    <rPh sb="25" eb="26">
      <t>カタ</t>
    </rPh>
    <rPh sb="32" eb="33">
      <t>オモ</t>
    </rPh>
    <phoneticPr fontId="1"/>
  </si>
  <si>
    <t>「広報ひろさき」などの広報活動による情報が役に立ちましたか（単一回答）</t>
    <rPh sb="1" eb="3">
      <t>コウホウ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</si>
</sst>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Red]\(#,##0.0\)"/>
    <numFmt numFmtId="178" formatCode="0.0"/>
    <numFmt numFmtId="179" formatCode="0_);[Red]\(0\)"/>
    <numFmt numFmtId="180" formatCode="0.0_ "/>
    <numFmt numFmtId="181" formatCode="#,##0.0_ ;[Red]\-#,##0.0\ "/>
  </numFmts>
  <fonts count="2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i/>
      <sz val="9"/>
      <name val="ＭＳ Ｐゴシック"/>
      <family val="3"/>
      <charset val="128"/>
    </font>
    <font>
      <sz val="14"/>
      <name val="HG丸ｺﾞｼｯｸM-PRO"/>
      <family val="3"/>
      <charset val="128"/>
    </font>
    <font>
      <sz val="6"/>
      <name val="ＭＳ Ｐゴシック"/>
      <family val="3"/>
      <charset val="128"/>
      <scheme val="minor"/>
    </font>
    <font>
      <b/>
      <i/>
      <sz val="8"/>
      <name val="ＭＳ Ｐゴシック"/>
      <family val="3"/>
      <charset val="128"/>
    </font>
    <font>
      <sz val="8"/>
      <color theme="1"/>
      <name val="ＭＳ Ｐゴシック"/>
      <family val="3"/>
      <charset val="128"/>
      <scheme val="minor"/>
    </font>
    <font>
      <sz val="8"/>
      <name val="ＭＳ Ｐゴシック"/>
      <family val="3"/>
      <charset val="128"/>
      <scheme val="minor"/>
    </font>
    <font>
      <b/>
      <i/>
      <sz val="8"/>
      <color theme="1"/>
      <name val="ＭＳ Ｐゴシック"/>
      <family val="3"/>
      <charset val="128"/>
      <scheme val="minor"/>
    </font>
    <font>
      <sz val="8"/>
      <color theme="1"/>
      <name val="ＭＳ Ｐゴシック"/>
      <family val="3"/>
      <charset val="128"/>
    </font>
    <font>
      <b/>
      <i/>
      <sz val="11"/>
      <color theme="1"/>
      <name val="ＭＳ Ｐゴシック"/>
      <family val="3"/>
      <charset val="128"/>
      <scheme val="minor"/>
    </font>
    <font>
      <sz val="14"/>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style="thin">
        <color auto="1"/>
      </top>
      <bottom style="thin">
        <color auto="1"/>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auto="1"/>
      </top>
      <bottom style="thin">
        <color auto="1"/>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7">
    <xf numFmtId="0" fontId="0" fillId="0" borderId="0">
      <alignment vertical="center"/>
    </xf>
    <xf numFmtId="0" fontId="9" fillId="0" borderId="0">
      <alignment vertical="center"/>
    </xf>
    <xf numFmtId="9" fontId="9"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cellStyleXfs>
  <cellXfs count="275">
    <xf numFmtId="0" fontId="0" fillId="0" borderId="0" xfId="0">
      <alignment vertical="center"/>
    </xf>
    <xf numFmtId="0" fontId="11" fillId="2" borderId="0" xfId="3" applyFont="1" applyFill="1">
      <alignment vertical="center"/>
    </xf>
    <xf numFmtId="0" fontId="4" fillId="2" borderId="0" xfId="3" applyFont="1" applyFill="1" applyAlignment="1">
      <alignment horizontal="center" vertical="center"/>
    </xf>
    <xf numFmtId="179" fontId="7" fillId="2" borderId="20" xfId="3" applyNumberFormat="1" applyFont="1" applyFill="1" applyBorder="1" applyAlignment="1">
      <alignment horizontal="center" vertical="center" wrapText="1"/>
    </xf>
    <xf numFmtId="179" fontId="7" fillId="2" borderId="11" xfId="3" applyNumberFormat="1" applyFont="1" applyFill="1" applyBorder="1" applyAlignment="1">
      <alignment horizontal="center" vertical="center" wrapText="1"/>
    </xf>
    <xf numFmtId="0" fontId="4" fillId="2" borderId="0" xfId="3" applyFont="1" applyFill="1">
      <alignment vertical="center"/>
    </xf>
    <xf numFmtId="179" fontId="6" fillId="2" borderId="0" xfId="3" applyNumberFormat="1" applyFont="1" applyFill="1" applyBorder="1" applyAlignment="1">
      <alignment horizontal="center" vertical="center" shrinkToFit="1"/>
    </xf>
    <xf numFmtId="179" fontId="5" fillId="2" borderId="0" xfId="3" applyNumberFormat="1" applyFont="1" applyFill="1" applyBorder="1" applyAlignment="1">
      <alignment horizontal="left" vertical="center" wrapText="1"/>
    </xf>
    <xf numFmtId="179" fontId="5" fillId="2" borderId="0" xfId="3" applyNumberFormat="1" applyFont="1" applyFill="1" applyBorder="1" applyAlignment="1">
      <alignment horizontal="center" vertical="center" shrinkToFit="1"/>
    </xf>
    <xf numFmtId="178" fontId="6" fillId="2" borderId="0" xfId="2" applyNumberFormat="1" applyFont="1" applyFill="1" applyBorder="1" applyAlignment="1">
      <alignment vertical="center"/>
    </xf>
    <xf numFmtId="0" fontId="4" fillId="2" borderId="0" xfId="3" applyFont="1" applyFill="1" applyBorder="1">
      <alignment vertical="center"/>
    </xf>
    <xf numFmtId="0" fontId="4" fillId="2" borderId="0" xfId="1" applyFont="1" applyFill="1">
      <alignment vertical="center"/>
    </xf>
    <xf numFmtId="0" fontId="7" fillId="2" borderId="0" xfId="1" applyFont="1" applyFill="1" applyBorder="1" applyAlignment="1">
      <alignment horizontal="center" vertical="top" wrapText="1"/>
    </xf>
    <xf numFmtId="0" fontId="3" fillId="2" borderId="0" xfId="1" applyFont="1" applyFill="1">
      <alignment vertical="center"/>
    </xf>
    <xf numFmtId="177" fontId="6" fillId="2" borderId="0" xfId="2" applyNumberFormat="1" applyFont="1" applyFill="1" applyBorder="1" applyAlignment="1">
      <alignment vertical="center"/>
    </xf>
    <xf numFmtId="0" fontId="6" fillId="2" borderId="0" xfId="1" applyFont="1" applyFill="1" applyBorder="1" applyAlignment="1">
      <alignment horizontal="center" vertical="center"/>
    </xf>
    <xf numFmtId="0" fontId="6" fillId="2" borderId="10" xfId="1" applyFont="1" applyFill="1" applyBorder="1" applyAlignment="1">
      <alignment horizontal="center" vertical="center"/>
    </xf>
    <xf numFmtId="0" fontId="7" fillId="2" borderId="10" xfId="1" applyFont="1" applyFill="1" applyBorder="1" applyAlignment="1">
      <alignment horizontal="center" vertical="top" wrapText="1"/>
    </xf>
    <xf numFmtId="177" fontId="6" fillId="2" borderId="10" xfId="2" applyNumberFormat="1" applyFont="1" applyFill="1" applyBorder="1" applyAlignment="1">
      <alignment vertical="center"/>
    </xf>
    <xf numFmtId="0" fontId="10" fillId="2" borderId="0" xfId="1" applyFont="1" applyFill="1" applyBorder="1" applyAlignment="1">
      <alignment horizontal="left" vertical="center"/>
    </xf>
    <xf numFmtId="179" fontId="5" fillId="2" borderId="0" xfId="3" applyNumberFormat="1" applyFont="1" applyFill="1" applyBorder="1" applyAlignment="1">
      <alignment vertical="center" wrapText="1"/>
    </xf>
    <xf numFmtId="0" fontId="4" fillId="2" borderId="0" xfId="3" applyFont="1" applyFill="1" applyAlignment="1">
      <alignment vertical="center"/>
    </xf>
    <xf numFmtId="179" fontId="5" fillId="2" borderId="0" xfId="3" applyNumberFormat="1" applyFont="1" applyFill="1" applyBorder="1" applyAlignment="1">
      <alignment vertical="center" shrinkToFit="1"/>
    </xf>
    <xf numFmtId="179" fontId="6" fillId="2" borderId="0" xfId="3" applyNumberFormat="1" applyFont="1" applyFill="1" applyBorder="1" applyAlignment="1">
      <alignment vertical="center"/>
    </xf>
    <xf numFmtId="179" fontId="6" fillId="2" borderId="0" xfId="3" applyNumberFormat="1" applyFont="1" applyFill="1" applyBorder="1" applyAlignment="1">
      <alignment horizontal="center" vertical="center"/>
    </xf>
    <xf numFmtId="179" fontId="6" fillId="2" borderId="0" xfId="3" applyNumberFormat="1" applyFont="1" applyFill="1" applyBorder="1" applyAlignment="1">
      <alignment horizontal="center" vertical="center" textRotation="255"/>
    </xf>
    <xf numFmtId="179" fontId="7" fillId="2" borderId="0" xfId="3" applyNumberFormat="1" applyFont="1" applyFill="1" applyBorder="1" applyAlignment="1">
      <alignment horizontal="center" vertical="center" wrapText="1"/>
    </xf>
    <xf numFmtId="179" fontId="7" fillId="2" borderId="0" xfId="3" applyNumberFormat="1" applyFont="1" applyFill="1" applyBorder="1" applyAlignment="1">
      <alignment horizontal="center" vertical="center" wrapText="1" shrinkToFit="1"/>
    </xf>
    <xf numFmtId="178" fontId="6" fillId="2" borderId="0" xfId="3" applyNumberFormat="1" applyFont="1" applyFill="1" applyBorder="1" applyAlignment="1">
      <alignment vertical="center" wrapText="1"/>
    </xf>
    <xf numFmtId="178" fontId="6" fillId="2" borderId="0" xfId="3" applyNumberFormat="1" applyFont="1" applyFill="1" applyBorder="1" applyAlignment="1">
      <alignment vertical="center"/>
    </xf>
    <xf numFmtId="179" fontId="5" fillId="2" borderId="0" xfId="3" applyNumberFormat="1" applyFont="1" applyFill="1">
      <alignment vertical="center"/>
    </xf>
    <xf numFmtId="179" fontId="6" fillId="2" borderId="1" xfId="3" applyNumberFormat="1" applyFont="1" applyFill="1" applyBorder="1" applyAlignment="1">
      <alignment horizontal="center" vertical="center" shrinkToFit="1"/>
    </xf>
    <xf numFmtId="178" fontId="6" fillId="2" borderId="2" xfId="2" applyNumberFormat="1" applyFont="1" applyFill="1" applyBorder="1" applyAlignment="1">
      <alignment vertical="center"/>
    </xf>
    <xf numFmtId="179" fontId="5" fillId="2" borderId="0" xfId="3" applyNumberFormat="1" applyFont="1" applyFill="1" applyBorder="1">
      <alignment vertical="center"/>
    </xf>
    <xf numFmtId="0" fontId="5" fillId="2" borderId="0" xfId="3" applyNumberFormat="1" applyFont="1" applyFill="1" applyAlignment="1">
      <alignment vertical="center"/>
    </xf>
    <xf numFmtId="0" fontId="4" fillId="2" borderId="0" xfId="3" applyNumberFormat="1" applyFont="1" applyFill="1" applyAlignment="1">
      <alignment vertical="center"/>
    </xf>
    <xf numFmtId="179" fontId="5" fillId="2" borderId="0" xfId="3" applyNumberFormat="1" applyFont="1" applyFill="1" applyAlignment="1">
      <alignment vertical="center" shrinkToFit="1"/>
    </xf>
    <xf numFmtId="0" fontId="4" fillId="2" borderId="10" xfId="3" applyFont="1" applyFill="1" applyBorder="1">
      <alignment vertical="center"/>
    </xf>
    <xf numFmtId="179" fontId="7" fillId="2" borderId="26" xfId="3" applyNumberFormat="1" applyFont="1" applyFill="1" applyBorder="1" applyAlignment="1">
      <alignment horizontal="center" vertical="center" wrapText="1"/>
    </xf>
    <xf numFmtId="179" fontId="7" fillId="2" borderId="10" xfId="3" applyNumberFormat="1" applyFont="1" applyFill="1" applyBorder="1" applyAlignment="1">
      <alignment horizontal="center" vertical="center" wrapText="1"/>
    </xf>
    <xf numFmtId="179" fontId="6" fillId="2" borderId="10" xfId="3" applyNumberFormat="1" applyFont="1" applyFill="1" applyBorder="1" applyAlignment="1">
      <alignment horizontal="center" vertical="center"/>
    </xf>
    <xf numFmtId="178" fontId="6" fillId="2" borderId="10" xfId="2" applyNumberFormat="1" applyFont="1" applyFill="1" applyBorder="1" applyAlignment="1">
      <alignment vertical="center"/>
    </xf>
    <xf numFmtId="179" fontId="5" fillId="2" borderId="10" xfId="3" applyNumberFormat="1" applyFont="1" applyFill="1" applyBorder="1">
      <alignment vertical="center"/>
    </xf>
    <xf numFmtId="178" fontId="6" fillId="2" borderId="7" xfId="2" applyNumberFormat="1" applyFont="1" applyFill="1" applyBorder="1" applyAlignment="1">
      <alignment vertical="center"/>
    </xf>
    <xf numFmtId="0" fontId="6" fillId="2" borderId="7" xfId="1" applyFont="1" applyFill="1" applyBorder="1" applyAlignment="1">
      <alignment horizontal="center" vertical="center"/>
    </xf>
    <xf numFmtId="0" fontId="6" fillId="2" borderId="2" xfId="1" applyFont="1" applyFill="1" applyBorder="1" applyAlignment="1">
      <alignment horizontal="center" vertical="center"/>
    </xf>
    <xf numFmtId="0" fontId="5" fillId="2" borderId="2" xfId="1" applyFont="1" applyFill="1" applyBorder="1" applyAlignment="1">
      <alignment vertical="center" wrapText="1"/>
    </xf>
    <xf numFmtId="0" fontId="3" fillId="2" borderId="0" xfId="1" applyFont="1" applyFill="1" applyBorder="1">
      <alignment vertical="center"/>
    </xf>
    <xf numFmtId="0" fontId="5" fillId="2" borderId="0" xfId="1" applyFont="1" applyFill="1" applyBorder="1" applyAlignment="1">
      <alignment vertical="center" wrapText="1"/>
    </xf>
    <xf numFmtId="179" fontId="7" fillId="2" borderId="22" xfId="3" applyNumberFormat="1" applyFont="1" applyFill="1" applyBorder="1" applyAlignment="1">
      <alignment horizontal="center" vertical="center" wrapText="1"/>
    </xf>
    <xf numFmtId="176" fontId="6" fillId="2" borderId="0" xfId="2" applyNumberFormat="1" applyFont="1" applyFill="1" applyBorder="1" applyAlignment="1">
      <alignment vertical="center"/>
    </xf>
    <xf numFmtId="0" fontId="4" fillId="2" borderId="0" xfId="1" applyFont="1" applyFill="1" applyBorder="1">
      <alignment vertical="center"/>
    </xf>
    <xf numFmtId="0" fontId="6" fillId="2" borderId="7" xfId="1" applyFont="1" applyFill="1" applyBorder="1" applyAlignment="1">
      <alignment horizontal="center" vertical="center" shrinkToFit="1"/>
    </xf>
    <xf numFmtId="179" fontId="5" fillId="2" borderId="7" xfId="3" applyNumberFormat="1" applyFont="1" applyFill="1" applyBorder="1" applyAlignment="1">
      <alignment horizontal="center" vertical="center" shrinkToFit="1"/>
    </xf>
    <xf numFmtId="179" fontId="6" fillId="2" borderId="0" xfId="4" applyNumberFormat="1" applyFont="1" applyFill="1" applyBorder="1" applyAlignment="1">
      <alignment horizontal="right" vertical="center"/>
    </xf>
    <xf numFmtId="179" fontId="6" fillId="2" borderId="7" xfId="3" applyNumberFormat="1" applyFont="1" applyFill="1" applyBorder="1" applyAlignment="1">
      <alignment horizontal="center" vertical="center" shrinkToFit="1"/>
    </xf>
    <xf numFmtId="0" fontId="7" fillId="2" borderId="0" xfId="1" applyFont="1" applyFill="1" applyBorder="1" applyAlignment="1">
      <alignment horizontal="center" vertical="center" wrapText="1"/>
    </xf>
    <xf numFmtId="176" fontId="6" fillId="2" borderId="10" xfId="2" applyNumberFormat="1" applyFont="1" applyFill="1" applyBorder="1" applyAlignment="1">
      <alignment vertical="center"/>
    </xf>
    <xf numFmtId="0" fontId="3" fillId="2" borderId="0" xfId="3" applyFont="1" applyFill="1">
      <alignment vertical="center"/>
    </xf>
    <xf numFmtId="0" fontId="3" fillId="2" borderId="0" xfId="3" applyFont="1" applyFill="1" applyBorder="1">
      <alignment vertical="center"/>
    </xf>
    <xf numFmtId="179" fontId="6" fillId="2" borderId="0" xfId="3" applyNumberFormat="1" applyFont="1" applyFill="1">
      <alignment vertical="center"/>
    </xf>
    <xf numFmtId="178" fontId="6" fillId="2" borderId="0" xfId="2" applyNumberFormat="1" applyFont="1" applyFill="1" applyBorder="1" applyAlignment="1">
      <alignment horizontal="right" vertical="center"/>
    </xf>
    <xf numFmtId="38" fontId="6" fillId="2" borderId="0" xfId="6" applyFont="1" applyFill="1" applyBorder="1" applyAlignment="1">
      <alignment vertical="center"/>
    </xf>
    <xf numFmtId="38" fontId="4" fillId="2" borderId="0" xfId="6" applyFont="1" applyFill="1">
      <alignment vertical="center"/>
    </xf>
    <xf numFmtId="38" fontId="3" fillId="2" borderId="0" xfId="6" applyFont="1" applyFill="1">
      <alignment vertical="center"/>
    </xf>
    <xf numFmtId="38" fontId="6" fillId="2" borderId="10" xfId="6" applyFont="1" applyFill="1" applyBorder="1" applyAlignment="1">
      <alignment vertical="center"/>
    </xf>
    <xf numFmtId="38" fontId="6" fillId="2" borderId="0" xfId="6" applyFont="1" applyFill="1" applyBorder="1" applyAlignment="1">
      <alignment vertical="center" wrapText="1"/>
    </xf>
    <xf numFmtId="38" fontId="5" fillId="2" borderId="0" xfId="6" applyFont="1" applyFill="1">
      <alignment vertical="center"/>
    </xf>
    <xf numFmtId="38" fontId="5" fillId="2" borderId="0" xfId="6" applyFont="1" applyFill="1" applyAlignment="1">
      <alignment vertical="center"/>
    </xf>
    <xf numFmtId="38" fontId="4" fillId="2" borderId="0" xfId="6" applyFont="1" applyFill="1" applyAlignment="1">
      <alignment vertical="center"/>
    </xf>
    <xf numFmtId="38" fontId="4" fillId="2" borderId="0" xfId="6" applyFont="1" applyFill="1" applyBorder="1">
      <alignment vertical="center"/>
    </xf>
    <xf numFmtId="38" fontId="6" fillId="2" borderId="0" xfId="6" applyFont="1" applyFill="1">
      <alignment vertical="center"/>
    </xf>
    <xf numFmtId="179" fontId="7" fillId="2" borderId="14" xfId="3" applyNumberFormat="1" applyFont="1" applyFill="1" applyBorder="1" applyAlignment="1">
      <alignment horizontal="center" vertical="center" wrapText="1"/>
    </xf>
    <xf numFmtId="179" fontId="7" fillId="2" borderId="16" xfId="3" applyNumberFormat="1" applyFont="1" applyFill="1" applyBorder="1" applyAlignment="1">
      <alignment horizontal="center" vertical="center" wrapText="1"/>
    </xf>
    <xf numFmtId="0" fontId="10" fillId="2" borderId="0" xfId="1" applyFont="1" applyFill="1" applyBorder="1" applyAlignment="1">
      <alignment vertical="center" wrapText="1"/>
    </xf>
    <xf numFmtId="0" fontId="7" fillId="2" borderId="16" xfId="1" applyFont="1" applyFill="1" applyBorder="1" applyAlignment="1">
      <alignment horizontal="center" vertical="center" wrapText="1"/>
    </xf>
    <xf numFmtId="179" fontId="7" fillId="2" borderId="18" xfId="3" applyNumberFormat="1" applyFont="1" applyFill="1" applyBorder="1" applyAlignment="1">
      <alignment horizontal="center" vertical="center" wrapText="1"/>
    </xf>
    <xf numFmtId="179" fontId="7" fillId="2" borderId="14" xfId="3" applyNumberFormat="1" applyFont="1" applyFill="1" applyBorder="1" applyAlignment="1">
      <alignment horizontal="center" vertical="center" wrapText="1" shrinkToFit="1"/>
    </xf>
    <xf numFmtId="0" fontId="7" fillId="2" borderId="10"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10" xfId="1" applyFont="1" applyFill="1" applyBorder="1" applyAlignment="1">
      <alignment horizontal="left" vertical="top" wrapText="1"/>
    </xf>
    <xf numFmtId="0" fontId="10" fillId="2" borderId="0" xfId="1" applyFont="1" applyFill="1" applyBorder="1" applyAlignment="1">
      <alignment horizontal="left" vertical="center" wrapText="1"/>
    </xf>
    <xf numFmtId="0" fontId="7" fillId="2" borderId="0" xfId="1" applyFont="1" applyFill="1" applyBorder="1" applyAlignment="1">
      <alignment horizontal="left" vertical="top" wrapText="1"/>
    </xf>
    <xf numFmtId="179" fontId="7" fillId="2" borderId="16" xfId="3" applyNumberFormat="1" applyFont="1" applyFill="1" applyBorder="1" applyAlignment="1">
      <alignment horizontal="center" vertical="center" wrapText="1"/>
    </xf>
    <xf numFmtId="179" fontId="7" fillId="2" borderId="18" xfId="3" applyNumberFormat="1" applyFont="1" applyFill="1" applyBorder="1" applyAlignment="1">
      <alignment horizontal="center" vertical="center" wrapText="1"/>
    </xf>
    <xf numFmtId="178" fontId="6" fillId="2" borderId="1" xfId="2" applyNumberFormat="1" applyFont="1" applyFill="1" applyBorder="1" applyAlignment="1">
      <alignment horizontal="right" vertical="center"/>
    </xf>
    <xf numFmtId="0" fontId="0" fillId="0" borderId="0" xfId="0" applyBorder="1" applyAlignment="1">
      <alignment horizontal="left" vertical="center" wrapText="1"/>
    </xf>
    <xf numFmtId="178" fontId="6" fillId="2" borderId="0" xfId="3" applyNumberFormat="1" applyFont="1" applyFill="1" applyBorder="1" applyAlignment="1">
      <alignment horizontal="right" vertical="center"/>
    </xf>
    <xf numFmtId="178" fontId="6" fillId="2" borderId="0" xfId="3" applyNumberFormat="1" applyFont="1" applyFill="1" applyBorder="1" applyAlignment="1">
      <alignment horizontal="right" vertical="center" wrapTex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179" fontId="7" fillId="2" borderId="13" xfId="3" applyNumberFormat="1" applyFont="1" applyFill="1" applyBorder="1" applyAlignment="1">
      <alignment horizontal="center" vertical="center" wrapText="1"/>
    </xf>
    <xf numFmtId="178" fontId="6" fillId="2" borderId="7" xfId="2" applyNumberFormat="1" applyFont="1" applyFill="1" applyBorder="1" applyAlignment="1">
      <alignment horizontal="right" vertical="center"/>
    </xf>
    <xf numFmtId="178" fontId="6" fillId="2" borderId="7" xfId="3" applyNumberFormat="1" applyFont="1" applyFill="1" applyBorder="1" applyAlignment="1">
      <alignment horizontal="right" vertical="center"/>
    </xf>
    <xf numFmtId="179" fontId="5" fillId="2" borderId="7" xfId="3" applyNumberFormat="1" applyFont="1" applyFill="1" applyBorder="1" applyAlignment="1">
      <alignment horizontal="left" vertical="center" wrapText="1"/>
    </xf>
    <xf numFmtId="0" fontId="5" fillId="2" borderId="7" xfId="1" applyFont="1" applyFill="1" applyBorder="1" applyAlignment="1">
      <alignment horizontal="left" vertical="center" wrapText="1"/>
    </xf>
    <xf numFmtId="0" fontId="7" fillId="2" borderId="20" xfId="1" applyFont="1" applyFill="1" applyBorder="1" applyAlignment="1">
      <alignment horizontal="center" vertical="center" wrapText="1"/>
    </xf>
    <xf numFmtId="0" fontId="0" fillId="0" borderId="7" xfId="0" applyBorder="1" applyAlignment="1">
      <alignment horizontal="left" vertical="center" wrapText="1"/>
    </xf>
    <xf numFmtId="0" fontId="6" fillId="2" borderId="0" xfId="3" applyNumberFormat="1" applyFont="1" applyFill="1" applyBorder="1" applyAlignment="1">
      <alignment horizontal="right" vertical="center"/>
    </xf>
    <xf numFmtId="0" fontId="0" fillId="0" borderId="7" xfId="0" applyBorder="1" applyAlignment="1">
      <alignment horizontal="center" vertical="center" wrapText="1"/>
    </xf>
    <xf numFmtId="38" fontId="7" fillId="2" borderId="14" xfId="6" applyFont="1" applyFill="1" applyBorder="1" applyAlignment="1">
      <alignment horizontal="right" vertical="center"/>
    </xf>
    <xf numFmtId="178" fontId="7" fillId="2" borderId="18" xfId="3" applyNumberFormat="1" applyFont="1" applyFill="1" applyBorder="1" applyAlignment="1">
      <alignment horizontal="right" vertical="center"/>
    </xf>
    <xf numFmtId="38" fontId="7" fillId="2" borderId="16" xfId="6" applyFont="1" applyFill="1" applyBorder="1" applyAlignment="1">
      <alignment horizontal="right" vertical="center"/>
    </xf>
    <xf numFmtId="178" fontId="7" fillId="2" borderId="13" xfId="3" applyNumberFormat="1" applyFont="1" applyFill="1" applyBorder="1" applyAlignment="1">
      <alignment horizontal="right" vertical="center"/>
    </xf>
    <xf numFmtId="179" fontId="7" fillId="2" borderId="22" xfId="3" applyNumberFormat="1" applyFont="1" applyFill="1" applyBorder="1" applyAlignment="1">
      <alignment horizontal="center" vertical="center"/>
    </xf>
    <xf numFmtId="179" fontId="7" fillId="2" borderId="20" xfId="3" applyNumberFormat="1" applyFont="1" applyFill="1" applyBorder="1" applyAlignment="1">
      <alignment horizontal="center" vertical="center"/>
    </xf>
    <xf numFmtId="38" fontId="7" fillId="2" borderId="8" xfId="6" applyFont="1" applyFill="1" applyBorder="1" applyAlignment="1">
      <alignment horizontal="right" vertical="center"/>
    </xf>
    <xf numFmtId="38" fontId="7" fillId="2" borderId="25" xfId="6" applyFont="1" applyFill="1" applyBorder="1" applyAlignment="1">
      <alignment horizontal="right" vertical="center"/>
    </xf>
    <xf numFmtId="178" fontId="7" fillId="2" borderId="18" xfId="2" applyNumberFormat="1" applyFont="1" applyFill="1" applyBorder="1" applyAlignment="1">
      <alignment horizontal="right" vertical="center"/>
    </xf>
    <xf numFmtId="178" fontId="7" fillId="2" borderId="12" xfId="2" applyNumberFormat="1" applyFont="1" applyFill="1" applyBorder="1" applyAlignment="1">
      <alignment horizontal="right" vertical="center"/>
    </xf>
    <xf numFmtId="178" fontId="7" fillId="2" borderId="21" xfId="2" applyNumberFormat="1" applyFont="1" applyFill="1" applyBorder="1" applyAlignment="1">
      <alignment horizontal="right" vertical="center"/>
    </xf>
    <xf numFmtId="178" fontId="7" fillId="2" borderId="21" xfId="3" applyNumberFormat="1" applyFont="1" applyFill="1" applyBorder="1" applyAlignment="1">
      <alignment horizontal="right" vertical="center"/>
    </xf>
    <xf numFmtId="38" fontId="7" fillId="2" borderId="14" xfId="6" applyFont="1" applyFill="1" applyBorder="1" applyAlignment="1">
      <alignment horizontal="right" vertical="center" wrapText="1"/>
    </xf>
    <xf numFmtId="38" fontId="7" fillId="2" borderId="15" xfId="6" applyFont="1" applyFill="1" applyBorder="1" applyAlignment="1">
      <alignment horizontal="right" vertical="center"/>
    </xf>
    <xf numFmtId="38" fontId="7" fillId="2" borderId="9" xfId="6" applyFont="1" applyFill="1" applyBorder="1" applyAlignment="1">
      <alignment horizontal="right" vertical="center"/>
    </xf>
    <xf numFmtId="0" fontId="7" fillId="2" borderId="18" xfId="3" applyNumberFormat="1" applyFont="1" applyFill="1" applyBorder="1" applyAlignment="1">
      <alignment horizontal="right" vertical="center"/>
    </xf>
    <xf numFmtId="0" fontId="7" fillId="2" borderId="18" xfId="3" applyNumberFormat="1" applyFont="1" applyFill="1" applyBorder="1" applyAlignment="1">
      <alignment horizontal="right" vertical="center" wrapText="1"/>
    </xf>
    <xf numFmtId="0" fontId="7" fillId="2" borderId="19" xfId="3" applyNumberFormat="1" applyFont="1" applyFill="1" applyBorder="1" applyAlignment="1">
      <alignment horizontal="right" vertical="center"/>
    </xf>
    <xf numFmtId="38" fontId="7" fillId="2" borderId="16" xfId="6" applyFont="1" applyFill="1" applyBorder="1" applyAlignment="1">
      <alignment horizontal="right" vertical="center" wrapText="1"/>
    </xf>
    <xf numFmtId="38" fontId="7" fillId="2" borderId="17" xfId="6" applyFont="1" applyFill="1" applyBorder="1" applyAlignment="1">
      <alignment horizontal="right" vertical="center"/>
    </xf>
    <xf numFmtId="38" fontId="7" fillId="2" borderId="11" xfId="6" applyFont="1" applyFill="1" applyBorder="1" applyAlignment="1">
      <alignment horizontal="right" vertical="center"/>
    </xf>
    <xf numFmtId="178" fontId="7" fillId="2" borderId="18" xfId="3" applyNumberFormat="1" applyFont="1" applyFill="1" applyBorder="1" applyAlignment="1">
      <alignment horizontal="right" vertical="center" wrapText="1"/>
    </xf>
    <xf numFmtId="178" fontId="7" fillId="2" borderId="19" xfId="3" applyNumberFormat="1" applyFont="1" applyFill="1" applyBorder="1" applyAlignment="1">
      <alignment horizontal="right" vertical="center"/>
    </xf>
    <xf numFmtId="178" fontId="7" fillId="2" borderId="11" xfId="3" applyNumberFormat="1" applyFont="1" applyFill="1" applyBorder="1" applyAlignment="1">
      <alignment horizontal="right" vertical="center"/>
    </xf>
    <xf numFmtId="179" fontId="7" fillId="2" borderId="23" xfId="3" applyNumberFormat="1" applyFont="1" applyFill="1" applyBorder="1" applyAlignment="1">
      <alignment horizontal="center" vertical="center"/>
    </xf>
    <xf numFmtId="38" fontId="15" fillId="2" borderId="14" xfId="6" applyFont="1" applyFill="1" applyBorder="1" applyAlignment="1">
      <alignment horizontal="right" vertical="center"/>
    </xf>
    <xf numFmtId="38" fontId="15" fillId="2" borderId="25" xfId="6" applyFont="1" applyFill="1" applyBorder="1" applyAlignment="1">
      <alignment horizontal="right" vertical="center"/>
    </xf>
    <xf numFmtId="0" fontId="15" fillId="2" borderId="18" xfId="3" applyNumberFormat="1" applyFont="1" applyFill="1" applyBorder="1" applyAlignment="1">
      <alignment horizontal="right" vertical="center"/>
    </xf>
    <xf numFmtId="0" fontId="15" fillId="2" borderId="18" xfId="3" applyNumberFormat="1" applyFont="1" applyFill="1" applyBorder="1" applyAlignment="1">
      <alignment horizontal="right" vertical="center" wrapText="1"/>
    </xf>
    <xf numFmtId="0" fontId="15" fillId="2" borderId="19" xfId="3" applyNumberFormat="1" applyFont="1" applyFill="1" applyBorder="1" applyAlignment="1">
      <alignment horizontal="right" vertical="center"/>
    </xf>
    <xf numFmtId="178" fontId="15" fillId="2" borderId="21" xfId="3" applyNumberFormat="1" applyFont="1" applyFill="1" applyBorder="1" applyAlignment="1">
      <alignment horizontal="right" vertical="center"/>
    </xf>
    <xf numFmtId="178" fontId="15" fillId="2" borderId="18" xfId="3" applyNumberFormat="1" applyFont="1" applyFill="1" applyBorder="1" applyAlignment="1">
      <alignment horizontal="right" vertical="center"/>
    </xf>
    <xf numFmtId="38" fontId="15" fillId="2" borderId="16" xfId="6" applyFont="1" applyFill="1" applyBorder="1" applyAlignment="1">
      <alignment horizontal="right" vertical="center"/>
    </xf>
    <xf numFmtId="38" fontId="15" fillId="2" borderId="16" xfId="6" applyFont="1" applyFill="1" applyBorder="1" applyAlignment="1">
      <alignment horizontal="right" vertical="center" wrapText="1"/>
    </xf>
    <xf numFmtId="38" fontId="15" fillId="2" borderId="17" xfId="6" applyFont="1" applyFill="1" applyBorder="1" applyAlignment="1">
      <alignment horizontal="right" vertical="center"/>
    </xf>
    <xf numFmtId="38" fontId="15" fillId="2" borderId="11" xfId="6" applyFont="1" applyFill="1" applyBorder="1" applyAlignment="1">
      <alignment horizontal="right" vertical="center"/>
    </xf>
    <xf numFmtId="178" fontId="15" fillId="2" borderId="19" xfId="3" applyNumberFormat="1" applyFont="1" applyFill="1" applyBorder="1" applyAlignment="1">
      <alignment horizontal="right" vertical="center"/>
    </xf>
    <xf numFmtId="178" fontId="15" fillId="2" borderId="13" xfId="3" applyNumberFormat="1" applyFont="1" applyFill="1" applyBorder="1" applyAlignment="1">
      <alignment horizontal="right" vertical="center"/>
    </xf>
    <xf numFmtId="0" fontId="7" fillId="2" borderId="18" xfId="2" applyNumberFormat="1" applyFont="1" applyFill="1" applyBorder="1" applyAlignment="1">
      <alignment horizontal="right" vertical="center"/>
    </xf>
    <xf numFmtId="0" fontId="7" fillId="2" borderId="12" xfId="2" applyNumberFormat="1" applyFont="1" applyFill="1" applyBorder="1" applyAlignment="1">
      <alignment horizontal="right" vertical="center"/>
    </xf>
    <xf numFmtId="178" fontId="7" fillId="2" borderId="19" xfId="2" applyNumberFormat="1" applyFont="1" applyFill="1" applyBorder="1" applyAlignment="1">
      <alignment horizontal="right" vertical="center"/>
    </xf>
    <xf numFmtId="0" fontId="7" fillId="2" borderId="19" xfId="2" applyNumberFormat="1" applyFont="1" applyFill="1" applyBorder="1" applyAlignment="1">
      <alignment horizontal="right" vertical="center"/>
    </xf>
    <xf numFmtId="178" fontId="7" fillId="2" borderId="0" xfId="2" applyNumberFormat="1" applyFont="1" applyFill="1" applyBorder="1" applyAlignment="1">
      <alignment horizontal="right" vertical="center"/>
    </xf>
    <xf numFmtId="178" fontId="7" fillId="2" borderId="0" xfId="3" applyNumberFormat="1" applyFont="1" applyFill="1" applyBorder="1" applyAlignment="1">
      <alignment horizontal="right" vertical="center"/>
    </xf>
    <xf numFmtId="0" fontId="13" fillId="2" borderId="0" xfId="1" applyFont="1" applyFill="1" applyBorder="1" applyAlignment="1">
      <alignment vertical="center" wrapText="1"/>
    </xf>
    <xf numFmtId="178" fontId="7" fillId="2" borderId="13" xfId="2" applyNumberFormat="1" applyFont="1" applyFill="1" applyBorder="1" applyAlignment="1">
      <alignment horizontal="right" vertical="center"/>
    </xf>
    <xf numFmtId="178" fontId="7" fillId="2" borderId="26" xfId="3" applyNumberFormat="1" applyFont="1" applyFill="1" applyBorder="1" applyAlignment="1">
      <alignment horizontal="right" vertical="center"/>
    </xf>
    <xf numFmtId="0" fontId="7" fillId="2" borderId="20" xfId="1" applyFont="1" applyFill="1" applyBorder="1" applyAlignment="1">
      <alignment horizontal="center" vertical="center"/>
    </xf>
    <xf numFmtId="38" fontId="7" fillId="2" borderId="25" xfId="6" applyFont="1" applyFill="1" applyBorder="1" applyAlignment="1">
      <alignment vertical="center"/>
    </xf>
    <xf numFmtId="38" fontId="7" fillId="2" borderId="14" xfId="6" applyFont="1" applyFill="1" applyBorder="1" applyAlignment="1">
      <alignment vertical="center"/>
    </xf>
    <xf numFmtId="38" fontId="7" fillId="2" borderId="14" xfId="6" applyFont="1" applyFill="1" applyBorder="1">
      <alignment vertical="center"/>
    </xf>
    <xf numFmtId="179" fontId="7" fillId="2" borderId="14" xfId="3" applyNumberFormat="1" applyFont="1" applyFill="1" applyBorder="1" applyAlignment="1">
      <alignment horizontal="center" vertical="center" shrinkToFit="1"/>
    </xf>
    <xf numFmtId="179" fontId="7" fillId="2" borderId="18" xfId="3" applyNumberFormat="1" applyFont="1" applyFill="1" applyBorder="1" applyAlignment="1">
      <alignment horizontal="center" vertical="center" shrinkToFit="1"/>
    </xf>
    <xf numFmtId="180" fontId="7" fillId="2" borderId="21" xfId="3" applyNumberFormat="1" applyFont="1" applyFill="1" applyBorder="1" applyAlignment="1">
      <alignment horizontal="right" vertical="center"/>
    </xf>
    <xf numFmtId="0" fontId="7" fillId="2" borderId="11" xfId="3" applyNumberFormat="1" applyFont="1" applyFill="1" applyBorder="1" applyAlignment="1">
      <alignment horizontal="right" vertical="center"/>
    </xf>
    <xf numFmtId="0" fontId="7" fillId="2" borderId="16" xfId="3" applyNumberFormat="1" applyFont="1" applyFill="1" applyBorder="1" applyAlignment="1">
      <alignment horizontal="right" vertical="center"/>
    </xf>
    <xf numFmtId="0" fontId="7" fillId="2" borderId="21" xfId="3" applyNumberFormat="1" applyFont="1" applyFill="1" applyBorder="1" applyAlignment="1">
      <alignment horizontal="right" vertical="center"/>
    </xf>
    <xf numFmtId="38" fontId="7" fillId="2" borderId="14" xfId="5" applyFont="1" applyFill="1" applyBorder="1" applyAlignment="1">
      <alignment horizontal="right" vertical="center"/>
    </xf>
    <xf numFmtId="38" fontId="7" fillId="2" borderId="10" xfId="6" applyFont="1" applyFill="1" applyBorder="1" applyAlignment="1">
      <alignment vertical="center"/>
    </xf>
    <xf numFmtId="38" fontId="7" fillId="2" borderId="0" xfId="6" applyFont="1" applyFill="1" applyBorder="1" applyAlignment="1">
      <alignment vertical="center"/>
    </xf>
    <xf numFmtId="177" fontId="7" fillId="2" borderId="10" xfId="2" applyNumberFormat="1" applyFont="1" applyFill="1" applyBorder="1" applyAlignment="1">
      <alignment vertical="center"/>
    </xf>
    <xf numFmtId="177" fontId="7" fillId="2" borderId="0" xfId="2" applyNumberFormat="1" applyFont="1" applyFill="1" applyBorder="1" applyAlignment="1">
      <alignment vertical="center"/>
    </xf>
    <xf numFmtId="179" fontId="7" fillId="2" borderId="16" xfId="3" applyNumberFormat="1" applyFont="1" applyFill="1" applyBorder="1" applyAlignment="1">
      <alignment horizontal="right" vertical="center" wrapText="1"/>
    </xf>
    <xf numFmtId="0" fontId="5" fillId="2" borderId="7" xfId="1" applyFont="1" applyFill="1" applyBorder="1" applyAlignment="1">
      <alignment vertical="center" wrapText="1"/>
    </xf>
    <xf numFmtId="176" fontId="6" fillId="2" borderId="7" xfId="2" applyNumberFormat="1" applyFont="1" applyFill="1" applyBorder="1" applyAlignment="1">
      <alignment vertical="center"/>
    </xf>
    <xf numFmtId="0" fontId="0" fillId="0" borderId="1" xfId="0" applyBorder="1" applyAlignment="1">
      <alignment horizontal="center" vertical="center" shrinkToFit="1"/>
    </xf>
    <xf numFmtId="0" fontId="0" fillId="0" borderId="1" xfId="0" applyBorder="1" applyAlignment="1">
      <alignment vertical="center"/>
    </xf>
    <xf numFmtId="0" fontId="7" fillId="2" borderId="18" xfId="1" applyFont="1" applyFill="1" applyBorder="1" applyAlignment="1">
      <alignment horizontal="center" vertical="center" wrapText="1"/>
    </xf>
    <xf numFmtId="181" fontId="6" fillId="2" borderId="0" xfId="6" applyNumberFormat="1" applyFont="1" applyFill="1" applyBorder="1" applyAlignment="1">
      <alignment vertical="center"/>
    </xf>
    <xf numFmtId="0" fontId="16" fillId="0" borderId="0" xfId="0" applyFont="1">
      <alignment vertical="center"/>
    </xf>
    <xf numFmtId="179" fontId="5" fillId="2" borderId="2" xfId="3" applyNumberFormat="1" applyFont="1" applyFill="1" applyBorder="1" applyAlignment="1">
      <alignment horizontal="center" vertical="center" shrinkToFit="1"/>
    </xf>
    <xf numFmtId="0" fontId="0" fillId="0" borderId="0" xfId="0" applyAlignment="1">
      <alignment vertical="center" wrapText="1" shrinkToFit="1"/>
    </xf>
    <xf numFmtId="38" fontId="7" fillId="2" borderId="10" xfId="6" applyFont="1" applyFill="1" applyBorder="1" applyAlignment="1">
      <alignment horizontal="right" vertical="center"/>
    </xf>
    <xf numFmtId="178" fontId="7" fillId="2" borderId="10" xfId="3" applyNumberFormat="1" applyFont="1" applyFill="1" applyBorder="1" applyAlignment="1">
      <alignment horizontal="right" vertical="center"/>
    </xf>
    <xf numFmtId="0" fontId="19" fillId="0" borderId="0" xfId="0" applyFont="1">
      <alignment vertical="center"/>
    </xf>
    <xf numFmtId="179" fontId="11" fillId="2" borderId="0" xfId="3" applyNumberFormat="1" applyFont="1" applyFill="1" applyAlignment="1">
      <alignment horizontal="left" vertical="center" shrinkToFit="1"/>
    </xf>
    <xf numFmtId="179" fontId="7" fillId="2" borderId="3" xfId="3" applyNumberFormat="1" applyFont="1" applyFill="1" applyBorder="1" applyAlignment="1">
      <alignment horizontal="left" wrapText="1"/>
    </xf>
    <xf numFmtId="179" fontId="7" fillId="2" borderId="4" xfId="3" applyNumberFormat="1" applyFont="1" applyFill="1" applyBorder="1" applyAlignment="1">
      <alignment horizontal="left"/>
    </xf>
    <xf numFmtId="179" fontId="7" fillId="2" borderId="27" xfId="3" applyNumberFormat="1" applyFont="1" applyFill="1" applyBorder="1" applyAlignment="1">
      <alignment horizontal="left"/>
    </xf>
    <xf numFmtId="179" fontId="7" fillId="2" borderId="28" xfId="3" applyNumberFormat="1" applyFont="1" applyFill="1" applyBorder="1" applyAlignment="1">
      <alignment horizontal="left"/>
    </xf>
    <xf numFmtId="179" fontId="7" fillId="2" borderId="14" xfId="3" applyNumberFormat="1" applyFont="1" applyFill="1" applyBorder="1" applyAlignment="1">
      <alignment horizontal="center" vertical="center" shrinkToFit="1"/>
    </xf>
    <xf numFmtId="179" fontId="7" fillId="2" borderId="18" xfId="3" applyNumberFormat="1" applyFont="1" applyFill="1" applyBorder="1" applyAlignment="1">
      <alignment horizontal="center" vertical="center" shrinkToFit="1"/>
    </xf>
    <xf numFmtId="179" fontId="7" fillId="2" borderId="14" xfId="3" applyNumberFormat="1" applyFont="1" applyFill="1" applyBorder="1" applyAlignment="1">
      <alignment horizontal="center" vertical="center" wrapText="1"/>
    </xf>
    <xf numFmtId="179" fontId="7" fillId="2" borderId="18" xfId="3" applyNumberFormat="1" applyFont="1" applyFill="1" applyBorder="1" applyAlignment="1">
      <alignment horizontal="center" vertical="center" wrapText="1"/>
    </xf>
    <xf numFmtId="179" fontId="7" fillId="2" borderId="14" xfId="3" applyNumberFormat="1" applyFont="1" applyFill="1" applyBorder="1" applyAlignment="1">
      <alignment horizontal="center" vertical="center"/>
    </xf>
    <xf numFmtId="179" fontId="7" fillId="2" borderId="18" xfId="3" applyNumberFormat="1" applyFont="1" applyFill="1" applyBorder="1" applyAlignment="1">
      <alignment horizontal="center" vertical="center"/>
    </xf>
    <xf numFmtId="179" fontId="7" fillId="2" borderId="14" xfId="3" applyNumberFormat="1" applyFont="1" applyFill="1" applyBorder="1" applyAlignment="1">
      <alignment horizontal="center" vertical="center" wrapText="1" shrinkToFit="1"/>
    </xf>
    <xf numFmtId="179" fontId="7" fillId="2" borderId="18" xfId="3" applyNumberFormat="1" applyFont="1" applyFill="1" applyBorder="1" applyAlignment="1">
      <alignment horizontal="center" vertical="center" wrapText="1" shrinkToFit="1"/>
    </xf>
    <xf numFmtId="0" fontId="0" fillId="0" borderId="16" xfId="0" applyBorder="1" applyAlignment="1">
      <alignment horizontal="center" vertical="center"/>
    </xf>
    <xf numFmtId="0" fontId="0" fillId="0" borderId="18" xfId="0" applyBorder="1" applyAlignment="1">
      <alignment horizontal="center" vertical="center"/>
    </xf>
    <xf numFmtId="179" fontId="7" fillId="2" borderId="9" xfId="3" applyNumberFormat="1" applyFont="1" applyFill="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38" fontId="7" fillId="2" borderId="14" xfId="6" applyFont="1" applyFill="1" applyBorder="1" applyAlignment="1">
      <alignment horizontal="center" vertical="center" shrinkToFit="1"/>
    </xf>
    <xf numFmtId="0" fontId="14" fillId="0" borderId="16" xfId="0" applyFont="1" applyBorder="1" applyAlignment="1">
      <alignment horizontal="center" vertical="center" shrinkToFit="1"/>
    </xf>
    <xf numFmtId="0" fontId="14" fillId="0" borderId="18" xfId="0" applyFont="1" applyBorder="1" applyAlignment="1">
      <alignment horizontal="center" vertical="center" shrinkToFit="1"/>
    </xf>
    <xf numFmtId="38" fontId="7" fillId="2" borderId="14" xfId="6" applyFont="1" applyFill="1" applyBorder="1" applyAlignment="1">
      <alignment horizontal="left" vertical="center" wrapText="1"/>
    </xf>
    <xf numFmtId="0" fontId="14" fillId="0" borderId="16" xfId="0" applyFont="1" applyBorder="1" applyAlignment="1">
      <alignment horizontal="left" vertical="center" wrapText="1"/>
    </xf>
    <xf numFmtId="0" fontId="14" fillId="0" borderId="18" xfId="0" applyFont="1" applyBorder="1" applyAlignment="1">
      <alignment horizontal="left" vertical="center" wrapText="1"/>
    </xf>
    <xf numFmtId="0" fontId="14" fillId="0" borderId="16" xfId="0" applyFont="1" applyBorder="1" applyAlignment="1">
      <alignment horizontal="center" vertical="center"/>
    </xf>
    <xf numFmtId="0" fontId="14" fillId="0" borderId="18" xfId="0" applyFont="1" applyBorder="1" applyAlignment="1">
      <alignment horizontal="center" vertical="center"/>
    </xf>
    <xf numFmtId="179" fontId="7" fillId="2" borderId="11" xfId="3" applyNumberFormat="1" applyFont="1" applyFill="1" applyBorder="1" applyAlignment="1">
      <alignment horizontal="left" vertical="center" wrapText="1"/>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179" fontId="7" fillId="2" borderId="5" xfId="3" applyNumberFormat="1" applyFont="1" applyFill="1" applyBorder="1" applyAlignment="1">
      <alignment horizontal="left"/>
    </xf>
    <xf numFmtId="179" fontId="7" fillId="2" borderId="6" xfId="3" applyNumberFormat="1" applyFont="1" applyFill="1" applyBorder="1" applyAlignment="1">
      <alignment horizontal="left"/>
    </xf>
    <xf numFmtId="0" fontId="7" fillId="2" borderId="15" xfId="3" applyFont="1" applyFill="1" applyBorder="1" applyAlignment="1">
      <alignment horizontal="center" vertical="center"/>
    </xf>
    <xf numFmtId="0" fontId="17" fillId="0" borderId="19" xfId="0" applyFont="1" applyBorder="1" applyAlignment="1">
      <alignment horizontal="center" vertical="center"/>
    </xf>
    <xf numFmtId="179" fontId="7" fillId="2" borderId="4" xfId="3" applyNumberFormat="1" applyFont="1" applyFill="1" applyBorder="1" applyAlignment="1">
      <alignment horizontal="left" wrapText="1"/>
    </xf>
    <xf numFmtId="179" fontId="7" fillId="2" borderId="27" xfId="3" applyNumberFormat="1" applyFont="1" applyFill="1" applyBorder="1" applyAlignment="1">
      <alignment horizontal="left" wrapText="1"/>
    </xf>
    <xf numFmtId="179" fontId="7" fillId="2" borderId="28" xfId="3" applyNumberFormat="1" applyFont="1" applyFill="1" applyBorder="1" applyAlignment="1">
      <alignment horizontal="left" wrapText="1"/>
    </xf>
    <xf numFmtId="179" fontId="7" fillId="2" borderId="16" xfId="3" applyNumberFormat="1" applyFont="1" applyFill="1" applyBorder="1" applyAlignment="1">
      <alignment horizontal="center" vertical="center" shrinkToFit="1"/>
    </xf>
    <xf numFmtId="179" fontId="7" fillId="2" borderId="15" xfId="3" applyNumberFormat="1" applyFont="1" applyFill="1" applyBorder="1" applyAlignment="1">
      <alignment horizontal="center" vertical="center" wrapText="1" shrinkToFit="1"/>
    </xf>
    <xf numFmtId="179" fontId="7" fillId="2" borderId="19" xfId="3" applyNumberFormat="1" applyFont="1" applyFill="1" applyBorder="1" applyAlignment="1">
      <alignment horizontal="center" vertical="center" wrapText="1" shrinkToFit="1"/>
    </xf>
    <xf numFmtId="179" fontId="7" fillId="2" borderId="14" xfId="3" applyNumberFormat="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14" fillId="0" borderId="16" xfId="0" applyFont="1" applyBorder="1" applyAlignment="1">
      <alignment vertical="center" wrapText="1"/>
    </xf>
    <xf numFmtId="0" fontId="14" fillId="0" borderId="18" xfId="0" applyFont="1" applyBorder="1" applyAlignment="1">
      <alignment vertical="center" wrapText="1"/>
    </xf>
    <xf numFmtId="0" fontId="7" fillId="2" borderId="9" xfId="1" applyFont="1" applyFill="1" applyBorder="1" applyAlignment="1">
      <alignment horizontal="left" vertical="center" wrapText="1"/>
    </xf>
    <xf numFmtId="0" fontId="10" fillId="2" borderId="0" xfId="1" applyFont="1" applyFill="1" applyBorder="1" applyAlignment="1">
      <alignment vertical="center" wrapText="1"/>
    </xf>
    <xf numFmtId="0" fontId="13" fillId="2" borderId="8" xfId="1" applyFont="1" applyFill="1" applyBorder="1" applyAlignment="1">
      <alignment horizontal="left" vertical="center" wrapText="1"/>
    </xf>
    <xf numFmtId="0" fontId="13" fillId="2" borderId="9" xfId="1" applyFont="1" applyFill="1" applyBorder="1" applyAlignment="1">
      <alignment horizontal="left" vertical="center" wrapText="1"/>
    </xf>
    <xf numFmtId="0" fontId="13" fillId="2" borderId="12" xfId="1" applyFont="1" applyFill="1" applyBorder="1" applyAlignment="1">
      <alignment horizontal="left" vertical="center" wrapText="1"/>
    </xf>
    <xf numFmtId="0" fontId="13" fillId="2" borderId="13"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6" fillId="0" borderId="0" xfId="0" applyFont="1" applyBorder="1" applyAlignment="1">
      <alignment horizontal="left" vertical="center" wrapText="1"/>
    </xf>
    <xf numFmtId="0" fontId="18" fillId="0" borderId="0" xfId="0" applyFont="1" applyAlignment="1">
      <alignment vertical="center"/>
    </xf>
    <xf numFmtId="179" fontId="7" fillId="2" borderId="10" xfId="3" applyNumberFormat="1" applyFont="1" applyFill="1" applyBorder="1" applyAlignment="1">
      <alignment horizontal="center" vertical="center" wrapText="1" shrinkToFit="1"/>
    </xf>
    <xf numFmtId="38" fontId="7" fillId="2" borderId="20" xfId="6" applyFont="1" applyFill="1" applyBorder="1" applyAlignment="1">
      <alignment horizontal="center" vertical="center" shrinkToFit="1"/>
    </xf>
    <xf numFmtId="179" fontId="7" fillId="2" borderId="20" xfId="3" applyNumberFormat="1" applyFont="1" applyFill="1" applyBorder="1" applyAlignment="1">
      <alignment horizontal="center" vertical="center" shrinkToFit="1"/>
    </xf>
    <xf numFmtId="38" fontId="7" fillId="2" borderId="20" xfId="6" applyFont="1" applyFill="1" applyBorder="1" applyAlignment="1">
      <alignment horizontal="left" vertical="center" wrapText="1"/>
    </xf>
    <xf numFmtId="179" fontId="7" fillId="2" borderId="20" xfId="3" applyNumberFormat="1" applyFont="1" applyFill="1" applyBorder="1" applyAlignment="1">
      <alignment horizontal="left" vertical="center" wrapText="1"/>
    </xf>
    <xf numFmtId="38" fontId="7" fillId="2" borderId="10" xfId="6" applyFont="1" applyFill="1" applyBorder="1" applyAlignment="1">
      <alignment horizontal="left" vertical="center" wrapText="1"/>
    </xf>
    <xf numFmtId="0" fontId="0" fillId="0" borderId="0" xfId="0" applyAlignment="1">
      <alignment horizontal="left" vertical="center" wrapText="1"/>
    </xf>
    <xf numFmtId="0" fontId="16" fillId="0" borderId="2" xfId="0" applyFont="1" applyBorder="1" applyAlignment="1">
      <alignment horizontal="left" vertical="center" wrapText="1"/>
    </xf>
    <xf numFmtId="0" fontId="18" fillId="0" borderId="2" xfId="0" applyFont="1" applyBorder="1" applyAlignment="1">
      <alignment vertical="center"/>
    </xf>
    <xf numFmtId="0" fontId="0" fillId="0" borderId="2" xfId="0" applyBorder="1" applyAlignment="1">
      <alignment vertical="center"/>
    </xf>
    <xf numFmtId="0" fontId="7" fillId="2" borderId="14" xfId="1" applyFont="1" applyFill="1" applyBorder="1" applyAlignment="1">
      <alignment horizontal="left" vertical="center" wrapText="1"/>
    </xf>
    <xf numFmtId="0" fontId="13" fillId="2" borderId="0" xfId="1" applyFont="1" applyFill="1" applyBorder="1" applyAlignment="1">
      <alignment vertical="center" wrapText="1"/>
    </xf>
    <xf numFmtId="179" fontId="11" fillId="2" borderId="2" xfId="3" applyNumberFormat="1" applyFont="1" applyFill="1" applyBorder="1" applyAlignment="1">
      <alignment horizontal="left" vertical="center" shrinkToFit="1"/>
    </xf>
    <xf numFmtId="0" fontId="0" fillId="0" borderId="18" xfId="0" applyBorder="1" applyAlignment="1">
      <alignment horizontal="center" vertical="center" shrinkToFit="1"/>
    </xf>
    <xf numFmtId="0" fontId="7" fillId="2" borderId="14" xfId="1" applyFont="1" applyFill="1" applyBorder="1" applyAlignment="1">
      <alignment horizontal="center" vertical="center" shrinkToFit="1"/>
    </xf>
    <xf numFmtId="179" fontId="11" fillId="2" borderId="0" xfId="3" applyNumberFormat="1" applyFont="1" applyFill="1" applyBorder="1" applyAlignment="1">
      <alignment horizontal="left" vertical="center" shrinkToFit="1"/>
    </xf>
    <xf numFmtId="179" fontId="7" fillId="2" borderId="9" xfId="3"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179" fontId="7" fillId="2" borderId="24" xfId="3" applyNumberFormat="1" applyFont="1" applyFill="1" applyBorder="1" applyAlignment="1">
      <alignment horizontal="center" vertical="center" wrapText="1" shrinkToFit="1"/>
    </xf>
    <xf numFmtId="0" fontId="7" fillId="2" borderId="3" xfId="1" applyFont="1" applyFill="1" applyBorder="1" applyAlignment="1">
      <alignment horizontal="left" wrapText="1"/>
    </xf>
    <xf numFmtId="0" fontId="7" fillId="2" borderId="4" xfId="1" applyFont="1" applyFill="1" applyBorder="1" applyAlignment="1">
      <alignment horizontal="left" wrapText="1"/>
    </xf>
    <xf numFmtId="0" fontId="7" fillId="2" borderId="27" xfId="1" applyFont="1" applyFill="1" applyBorder="1" applyAlignment="1">
      <alignment horizontal="left" wrapText="1"/>
    </xf>
    <xf numFmtId="0" fontId="7" fillId="2" borderId="28" xfId="1" applyFont="1" applyFill="1" applyBorder="1" applyAlignment="1">
      <alignment horizontal="left" wrapText="1"/>
    </xf>
    <xf numFmtId="0" fontId="7" fillId="2" borderId="7" xfId="1" applyFont="1" applyFill="1" applyBorder="1" applyAlignment="1">
      <alignment horizontal="center" vertical="center"/>
    </xf>
    <xf numFmtId="0" fontId="7" fillId="2" borderId="0" xfId="1" applyFont="1" applyFill="1" applyBorder="1" applyAlignment="1">
      <alignment horizontal="center" vertical="center"/>
    </xf>
    <xf numFmtId="0" fontId="10" fillId="2" borderId="2" xfId="1" applyFont="1" applyFill="1" applyBorder="1" applyAlignment="1">
      <alignment horizontal="left" vertical="center" wrapText="1"/>
    </xf>
    <xf numFmtId="0" fontId="7" fillId="2" borderId="8" xfId="1" applyFont="1" applyFill="1" applyBorder="1" applyAlignment="1">
      <alignment horizontal="center" vertical="top" wrapText="1"/>
    </xf>
    <xf numFmtId="0" fontId="7" fillId="2" borderId="10" xfId="1" applyFont="1" applyFill="1" applyBorder="1" applyAlignment="1">
      <alignment horizontal="center" vertical="top" wrapText="1"/>
    </xf>
    <xf numFmtId="0" fontId="7" fillId="2" borderId="7" xfId="1" applyFont="1" applyFill="1" applyBorder="1" applyAlignment="1">
      <alignment horizontal="left" vertical="top" wrapText="1"/>
    </xf>
    <xf numFmtId="0" fontId="7" fillId="2" borderId="0" xfId="1" applyFont="1" applyFill="1" applyBorder="1" applyAlignment="1">
      <alignment horizontal="left" vertical="top" wrapText="1"/>
    </xf>
    <xf numFmtId="0" fontId="14" fillId="0" borderId="16" xfId="0" applyFont="1" applyBorder="1" applyAlignment="1">
      <alignment vertical="center"/>
    </xf>
    <xf numFmtId="0" fontId="14" fillId="0" borderId="18" xfId="0" applyFont="1" applyBorder="1" applyAlignment="1">
      <alignment vertical="center"/>
    </xf>
    <xf numFmtId="0" fontId="7" fillId="2" borderId="8" xfId="1" applyFont="1" applyFill="1" applyBorder="1" applyAlignment="1">
      <alignment horizontal="center" vertical="center"/>
    </xf>
    <xf numFmtId="0" fontId="7" fillId="2" borderId="10" xfId="1" applyFont="1" applyFill="1" applyBorder="1" applyAlignment="1">
      <alignment horizontal="center" vertical="center"/>
    </xf>
    <xf numFmtId="0" fontId="14" fillId="0" borderId="11" xfId="0" applyFont="1" applyBorder="1" applyAlignment="1">
      <alignment vertical="center"/>
    </xf>
    <xf numFmtId="0" fontId="14" fillId="0" borderId="13" xfId="0" applyFont="1" applyBorder="1" applyAlignment="1">
      <alignment vertical="center"/>
    </xf>
    <xf numFmtId="0" fontId="7" fillId="2" borderId="8" xfId="1" applyFont="1" applyFill="1" applyBorder="1" applyAlignment="1">
      <alignment horizontal="left" vertical="top" wrapText="1"/>
    </xf>
    <xf numFmtId="0" fontId="7" fillId="2" borderId="10" xfId="1" applyFont="1" applyFill="1" applyBorder="1" applyAlignment="1">
      <alignment horizontal="left" vertical="top" wrapText="1"/>
    </xf>
    <xf numFmtId="0" fontId="13" fillId="2" borderId="0" xfId="1" applyFont="1" applyFill="1" applyBorder="1" applyAlignment="1">
      <alignment horizontal="left" vertical="center" wrapText="1"/>
    </xf>
    <xf numFmtId="179" fontId="7" fillId="2" borderId="8" xfId="3" applyNumberFormat="1" applyFont="1" applyFill="1" applyBorder="1" applyAlignment="1">
      <alignment horizontal="left" vertical="center" wrapText="1"/>
    </xf>
    <xf numFmtId="179" fontId="7" fillId="2" borderId="12" xfId="3" applyNumberFormat="1" applyFont="1" applyFill="1" applyBorder="1" applyAlignment="1">
      <alignment horizontal="left" vertical="center" wrapText="1"/>
    </xf>
    <xf numFmtId="179" fontId="7" fillId="2" borderId="13" xfId="3" applyNumberFormat="1" applyFont="1" applyFill="1" applyBorder="1" applyAlignment="1">
      <alignment horizontal="left" vertical="center" wrapText="1"/>
    </xf>
    <xf numFmtId="38" fontId="7" fillId="2" borderId="18" xfId="6" applyFont="1" applyFill="1" applyBorder="1" applyAlignment="1">
      <alignment horizontal="center" vertical="center" shrinkToFit="1"/>
    </xf>
  </cellXfs>
  <cellStyles count="7">
    <cellStyle name="パーセント 2" xfId="2" xr:uid="{00000000-0005-0000-0000-000000000000}"/>
    <cellStyle name="パーセント 2 2" xfId="4" xr:uid="{00000000-0005-0000-0000-000001000000}"/>
    <cellStyle name="桁区切り" xfId="6" builtinId="6"/>
    <cellStyle name="桁区切り 2" xfId="5" xr:uid="{00000000-0005-0000-0000-000003000000}"/>
    <cellStyle name="標準" xfId="0" builtinId="0"/>
    <cellStyle name="標準 2" xfId="1" xr:uid="{00000000-0005-0000-0000-000005000000}"/>
    <cellStyle name="標準 3" xfId="3" xr:uid="{00000000-0005-0000-0000-000006000000}"/>
  </cellStyles>
  <dxfs count="2">
    <dxf>
      <fill>
        <patternFill>
          <bgColor theme="4" tint="0.79998168889431442"/>
        </patternFill>
      </fill>
    </dxf>
    <dxf>
      <fill>
        <patternFill>
          <bgColor rgb="FFFFC7CE"/>
        </patternFill>
      </fill>
    </dxf>
  </dxfs>
  <tableStyles count="0" defaultTableStyle="TableStyleMedium2" defaultPivotStyle="PivotStyleLight16"/>
  <colors>
    <mruColors>
      <color rgb="FFFF3300"/>
      <color rgb="FFFFCCFF"/>
      <color rgb="FFCCFFFF"/>
      <color rgb="FF63252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66C62-12DC-462B-B853-9039F220F981}">
  <sheetPr>
    <tabColor rgb="FFFFFF00"/>
  </sheetPr>
  <dimension ref="A1:L496"/>
  <sheetViews>
    <sheetView showGridLines="0" tabSelected="1" view="pageBreakPreview" topLeftCell="A425" zoomScaleNormal="100" zoomScaleSheetLayoutView="100" workbookViewId="0">
      <selection activeCell="B425" sqref="B425"/>
    </sheetView>
  </sheetViews>
  <sheetFormatPr defaultRowHeight="13.5" x14ac:dyDescent="0.15"/>
  <cols>
    <col min="2" max="2" width="22.625" customWidth="1"/>
    <col min="3" max="3" width="3.375" customWidth="1"/>
    <col min="4" max="12" width="7.125" customWidth="1"/>
    <col min="13" max="19" width="9" customWidth="1"/>
  </cols>
  <sheetData>
    <row r="1" spans="1:12" ht="32.25" customHeight="1" x14ac:dyDescent="0.15">
      <c r="A1" s="175" t="s">
        <v>281</v>
      </c>
    </row>
    <row r="2" spans="1:12" ht="6" customHeight="1" x14ac:dyDescent="0.15"/>
    <row r="3" spans="1:12" s="1" customFormat="1" ht="24.75" customHeight="1" x14ac:dyDescent="0.15">
      <c r="A3" s="176" t="s">
        <v>163</v>
      </c>
      <c r="B3" s="176"/>
      <c r="C3" s="176"/>
      <c r="D3" s="176"/>
      <c r="E3" s="176"/>
      <c r="F3" s="176"/>
      <c r="G3" s="176"/>
      <c r="H3" s="176"/>
      <c r="I3" s="176"/>
      <c r="J3" s="176"/>
      <c r="K3" s="176"/>
      <c r="L3" s="176"/>
    </row>
    <row r="4" spans="1:12" s="5" customFormat="1" ht="11.25" customHeight="1" x14ac:dyDescent="0.15">
      <c r="A4" s="177" t="s">
        <v>108</v>
      </c>
      <c r="B4" s="178"/>
      <c r="C4" s="181" t="s">
        <v>109</v>
      </c>
      <c r="D4" s="183" t="s">
        <v>53</v>
      </c>
      <c r="E4" s="185" t="s">
        <v>54</v>
      </c>
      <c r="F4" s="187" t="s">
        <v>48</v>
      </c>
      <c r="G4" s="33"/>
      <c r="H4" s="33"/>
      <c r="I4" s="33"/>
      <c r="J4" s="33"/>
      <c r="K4" s="30"/>
      <c r="L4" s="30"/>
    </row>
    <row r="5" spans="1:12" s="5" customFormat="1" ht="30" customHeight="1" x14ac:dyDescent="0.15">
      <c r="A5" s="179"/>
      <c r="B5" s="180"/>
      <c r="C5" s="182"/>
      <c r="D5" s="184"/>
      <c r="E5" s="186"/>
      <c r="F5" s="188"/>
      <c r="G5" s="30"/>
      <c r="H5" s="30"/>
      <c r="I5" s="30"/>
      <c r="J5" s="30"/>
      <c r="K5" s="30"/>
      <c r="L5" s="30"/>
    </row>
    <row r="6" spans="1:12" s="5" customFormat="1" ht="15" customHeight="1" x14ac:dyDescent="0.15">
      <c r="A6" s="185" t="s">
        <v>159</v>
      </c>
      <c r="B6" s="202" t="s">
        <v>160</v>
      </c>
      <c r="C6" s="194" t="s">
        <v>161</v>
      </c>
      <c r="D6" s="101">
        <v>553</v>
      </c>
      <c r="E6" s="101">
        <v>1585</v>
      </c>
      <c r="F6" s="101">
        <v>52</v>
      </c>
      <c r="G6" s="30"/>
      <c r="H6" s="30"/>
      <c r="I6" s="30"/>
      <c r="J6" s="30"/>
      <c r="K6" s="30"/>
      <c r="L6" s="30"/>
    </row>
    <row r="7" spans="1:12" s="5" customFormat="1" ht="15" customHeight="1" x14ac:dyDescent="0.15">
      <c r="A7" s="200"/>
      <c r="B7" s="203"/>
      <c r="C7" s="182"/>
      <c r="D7" s="102">
        <f>+D6/SUM($D6:$F6)*100</f>
        <v>25.251141552511413</v>
      </c>
      <c r="E7" s="102">
        <f t="shared" ref="E7:F7" si="0">+E6/SUM($D6:$F6)*100</f>
        <v>72.374429223744301</v>
      </c>
      <c r="F7" s="102">
        <f t="shared" si="0"/>
        <v>2.3744292237442921</v>
      </c>
      <c r="G7" s="30"/>
      <c r="H7" s="30"/>
      <c r="I7" s="30"/>
      <c r="J7" s="30"/>
      <c r="K7" s="30"/>
      <c r="L7" s="30"/>
    </row>
    <row r="8" spans="1:12" s="69" customFormat="1" ht="15" customHeight="1" x14ac:dyDescent="0.15">
      <c r="A8" s="200"/>
      <c r="B8" s="203"/>
      <c r="C8" s="194" t="s">
        <v>144</v>
      </c>
      <c r="D8" s="101">
        <v>602</v>
      </c>
      <c r="E8" s="101">
        <v>1529</v>
      </c>
      <c r="F8" s="101">
        <v>145</v>
      </c>
      <c r="G8" s="68"/>
      <c r="H8" s="68"/>
      <c r="I8" s="68"/>
      <c r="J8" s="68"/>
      <c r="K8" s="68"/>
      <c r="L8" s="68"/>
    </row>
    <row r="9" spans="1:12" s="35" customFormat="1" ht="15" customHeight="1" x14ac:dyDescent="0.15">
      <c r="A9" s="201"/>
      <c r="B9" s="204"/>
      <c r="C9" s="182"/>
      <c r="D9" s="102">
        <v>26.4</v>
      </c>
      <c r="E9" s="102">
        <v>67.2</v>
      </c>
      <c r="F9" s="102">
        <v>6.4</v>
      </c>
      <c r="G9" s="34"/>
      <c r="H9" s="34"/>
      <c r="J9" s="34"/>
      <c r="K9" s="34"/>
      <c r="L9" s="34"/>
    </row>
    <row r="10" spans="1:12" s="10" customFormat="1" ht="12" customHeight="1" x14ac:dyDescent="0.15">
      <c r="A10" s="8"/>
      <c r="B10" s="7"/>
      <c r="C10" s="22"/>
      <c r="D10" s="23"/>
      <c r="E10" s="23"/>
      <c r="F10" s="23"/>
      <c r="G10" s="23"/>
      <c r="H10" s="23"/>
      <c r="I10" s="23"/>
      <c r="J10" s="23"/>
      <c r="K10" s="23"/>
      <c r="L10" s="23"/>
    </row>
    <row r="11" spans="1:12" s="2" customFormat="1" ht="11.25" customHeight="1" x14ac:dyDescent="0.15">
      <c r="A11" s="177" t="s">
        <v>108</v>
      </c>
      <c r="B11" s="178"/>
      <c r="C11" s="181" t="s">
        <v>109</v>
      </c>
      <c r="D11" s="183" t="s">
        <v>239</v>
      </c>
      <c r="E11" s="183" t="s">
        <v>240</v>
      </c>
      <c r="F11" s="187" t="s">
        <v>48</v>
      </c>
      <c r="G11" s="24"/>
      <c r="H11" s="24"/>
      <c r="I11" s="25"/>
      <c r="J11" s="24"/>
      <c r="K11" s="24"/>
      <c r="L11" s="24"/>
    </row>
    <row r="12" spans="1:12" s="5" customFormat="1" ht="30" customHeight="1" x14ac:dyDescent="0.15">
      <c r="A12" s="205"/>
      <c r="B12" s="206"/>
      <c r="C12" s="182"/>
      <c r="D12" s="184"/>
      <c r="E12" s="184"/>
      <c r="F12" s="188"/>
      <c r="G12" s="26"/>
      <c r="H12" s="26"/>
      <c r="I12" s="27"/>
      <c r="J12" s="26"/>
      <c r="K12" s="26"/>
      <c r="L12" s="26"/>
    </row>
    <row r="13" spans="1:12" s="69" customFormat="1" ht="15" customHeight="1" x14ac:dyDescent="0.15">
      <c r="A13" s="194" t="s">
        <v>14</v>
      </c>
      <c r="B13" s="197" t="s">
        <v>127</v>
      </c>
      <c r="C13" s="194" t="s">
        <v>161</v>
      </c>
      <c r="D13" s="101">
        <v>564</v>
      </c>
      <c r="E13" s="101">
        <v>1573</v>
      </c>
      <c r="F13" s="101">
        <v>53</v>
      </c>
      <c r="G13" s="66"/>
      <c r="H13" s="62"/>
      <c r="I13" s="62"/>
      <c r="J13" s="62"/>
      <c r="K13" s="62"/>
      <c r="L13" s="62"/>
    </row>
    <row r="14" spans="1:12" s="21" customFormat="1" ht="15" customHeight="1" x14ac:dyDescent="0.15">
      <c r="A14" s="195"/>
      <c r="B14" s="198"/>
      <c r="C14" s="182"/>
      <c r="D14" s="102">
        <f>+D13/SUM($D13:$F13)*100</f>
        <v>25.753424657534246</v>
      </c>
      <c r="E14" s="102">
        <f t="shared" ref="E14" si="1">+E13/SUM($D13:$F13)*100</f>
        <v>71.826484018264836</v>
      </c>
      <c r="F14" s="102">
        <f t="shared" ref="F14" si="2">+F13/SUM($D13:$F13)*100</f>
        <v>2.4200913242009134</v>
      </c>
      <c r="G14" s="28"/>
      <c r="H14" s="29"/>
      <c r="I14" s="29"/>
      <c r="J14" s="29"/>
      <c r="K14" s="29"/>
      <c r="L14" s="29"/>
    </row>
    <row r="15" spans="1:12" s="63" customFormat="1" ht="15" customHeight="1" x14ac:dyDescent="0.15">
      <c r="A15" s="195"/>
      <c r="B15" s="198"/>
      <c r="C15" s="194" t="s">
        <v>144</v>
      </c>
      <c r="D15" s="101">
        <v>573</v>
      </c>
      <c r="E15" s="101">
        <v>1559</v>
      </c>
      <c r="F15" s="101">
        <v>144</v>
      </c>
      <c r="G15" s="66"/>
      <c r="H15" s="169"/>
      <c r="I15" s="62"/>
      <c r="J15" s="62"/>
      <c r="K15" s="62"/>
      <c r="L15" s="62"/>
    </row>
    <row r="16" spans="1:12" s="5" customFormat="1" ht="15" customHeight="1" x14ac:dyDescent="0.15">
      <c r="A16" s="195"/>
      <c r="B16" s="198"/>
      <c r="C16" s="182"/>
      <c r="D16" s="102">
        <v>25.2</v>
      </c>
      <c r="E16" s="102">
        <v>68.5</v>
      </c>
      <c r="F16" s="102">
        <v>6.3</v>
      </c>
      <c r="G16" s="28"/>
      <c r="H16" s="29"/>
      <c r="I16" s="29"/>
      <c r="J16" s="29"/>
      <c r="K16" s="29"/>
      <c r="L16" s="29"/>
    </row>
    <row r="17" spans="1:12" s="63" customFormat="1" ht="15" customHeight="1" x14ac:dyDescent="0.15">
      <c r="A17" s="195"/>
      <c r="B17" s="198"/>
      <c r="C17" s="194" t="s">
        <v>110</v>
      </c>
      <c r="D17" s="103">
        <v>567</v>
      </c>
      <c r="E17" s="103">
        <v>1398</v>
      </c>
      <c r="F17" s="103">
        <v>137</v>
      </c>
      <c r="G17" s="62"/>
      <c r="H17" s="62"/>
      <c r="I17" s="62"/>
      <c r="J17" s="62"/>
      <c r="K17" s="62"/>
      <c r="L17" s="62"/>
    </row>
    <row r="18" spans="1:12" s="5" customFormat="1" ht="15" customHeight="1" x14ac:dyDescent="0.15">
      <c r="A18" s="196"/>
      <c r="B18" s="199"/>
      <c r="C18" s="196"/>
      <c r="D18" s="104">
        <v>27</v>
      </c>
      <c r="E18" s="102">
        <v>66.5</v>
      </c>
      <c r="F18" s="102">
        <v>6.5</v>
      </c>
      <c r="G18" s="9"/>
      <c r="H18" s="9"/>
      <c r="I18" s="9"/>
      <c r="J18" s="9"/>
      <c r="K18" s="9"/>
      <c r="L18" s="9"/>
    </row>
    <row r="19" spans="1:12" s="10" customFormat="1" ht="12" customHeight="1" x14ac:dyDescent="0.15">
      <c r="A19" s="31"/>
      <c r="B19" s="20"/>
      <c r="C19" s="8"/>
      <c r="D19" s="32"/>
      <c r="E19" s="32"/>
      <c r="F19" s="32"/>
      <c r="G19" s="9"/>
      <c r="H19" s="9"/>
      <c r="I19" s="9"/>
      <c r="J19" s="9"/>
      <c r="K19" s="9"/>
      <c r="L19" s="9"/>
    </row>
    <row r="20" spans="1:12" s="5" customFormat="1" ht="11.25" customHeight="1" x14ac:dyDescent="0.15">
      <c r="A20" s="177" t="s">
        <v>108</v>
      </c>
      <c r="B20" s="209"/>
      <c r="C20" s="181" t="s">
        <v>109</v>
      </c>
      <c r="D20" s="185" t="s">
        <v>53</v>
      </c>
      <c r="E20" s="183" t="s">
        <v>54</v>
      </c>
      <c r="F20" s="187" t="s">
        <v>48</v>
      </c>
      <c r="G20" s="30"/>
      <c r="H20" s="30"/>
      <c r="I20" s="30"/>
      <c r="J20" s="30"/>
      <c r="K20" s="30"/>
      <c r="L20" s="30"/>
    </row>
    <row r="21" spans="1:12" s="5" customFormat="1" ht="30" customHeight="1" x14ac:dyDescent="0.15">
      <c r="A21" s="210"/>
      <c r="B21" s="211"/>
      <c r="C21" s="212"/>
      <c r="D21" s="186"/>
      <c r="E21" s="184"/>
      <c r="F21" s="188"/>
      <c r="G21" s="30"/>
      <c r="H21" s="30"/>
      <c r="I21" s="30"/>
      <c r="J21" s="30"/>
      <c r="K21" s="30"/>
      <c r="L21" s="30"/>
    </row>
    <row r="22" spans="1:12" s="69" customFormat="1" ht="15" customHeight="1" x14ac:dyDescent="0.15">
      <c r="A22" s="194" t="s">
        <v>162</v>
      </c>
      <c r="B22" s="197" t="s">
        <v>164</v>
      </c>
      <c r="C22" s="194" t="s">
        <v>161</v>
      </c>
      <c r="D22" s="101">
        <v>713</v>
      </c>
      <c r="E22" s="101">
        <v>1435</v>
      </c>
      <c r="F22" s="101">
        <v>42</v>
      </c>
      <c r="G22" s="68"/>
      <c r="H22" s="68"/>
      <c r="I22" s="68"/>
      <c r="J22" s="68"/>
      <c r="K22" s="68"/>
      <c r="L22" s="68"/>
    </row>
    <row r="23" spans="1:12" s="35" customFormat="1" ht="15" customHeight="1" x14ac:dyDescent="0.15">
      <c r="A23" s="195"/>
      <c r="B23" s="198"/>
      <c r="C23" s="182"/>
      <c r="D23" s="102">
        <f>+D22/SUM($D22:$F22)*100</f>
        <v>32.557077625570777</v>
      </c>
      <c r="E23" s="102">
        <f t="shared" ref="E23" si="3">+E22/SUM($D22:$F22)*100</f>
        <v>65.525114155251146</v>
      </c>
      <c r="F23" s="102">
        <f t="shared" ref="F23" si="4">+F22/SUM($D22:$F22)*100</f>
        <v>1.9178082191780823</v>
      </c>
      <c r="G23" s="34"/>
      <c r="H23" s="34"/>
      <c r="I23" s="34"/>
      <c r="J23" s="34"/>
      <c r="K23" s="34"/>
      <c r="L23" s="34"/>
    </row>
    <row r="24" spans="1:12" s="63" customFormat="1" ht="15" customHeight="1" x14ac:dyDescent="0.15">
      <c r="A24" s="195"/>
      <c r="B24" s="198"/>
      <c r="C24" s="194" t="s">
        <v>144</v>
      </c>
      <c r="D24" s="101">
        <v>523</v>
      </c>
      <c r="E24" s="101">
        <v>1652</v>
      </c>
      <c r="F24" s="101">
        <v>101</v>
      </c>
      <c r="G24" s="67"/>
      <c r="H24" s="67"/>
      <c r="I24" s="67"/>
      <c r="J24" s="67"/>
      <c r="K24" s="67"/>
      <c r="L24" s="67"/>
    </row>
    <row r="25" spans="1:12" s="5" customFormat="1" ht="15" customHeight="1" x14ac:dyDescent="0.15">
      <c r="A25" s="195"/>
      <c r="B25" s="198"/>
      <c r="C25" s="182"/>
      <c r="D25" s="102">
        <v>23</v>
      </c>
      <c r="E25" s="102">
        <v>72.599999999999994</v>
      </c>
      <c r="F25" s="102">
        <v>4.4000000000000004</v>
      </c>
      <c r="G25" s="30"/>
      <c r="H25" s="30"/>
      <c r="I25" s="30"/>
      <c r="J25" s="30"/>
      <c r="K25" s="30"/>
      <c r="L25" s="30"/>
    </row>
    <row r="26" spans="1:12" s="63" customFormat="1" ht="15" customHeight="1" x14ac:dyDescent="0.15">
      <c r="A26" s="195"/>
      <c r="B26" s="198"/>
      <c r="C26" s="194" t="s">
        <v>110</v>
      </c>
      <c r="D26" s="101">
        <v>445</v>
      </c>
      <c r="E26" s="101">
        <v>1566</v>
      </c>
      <c r="F26" s="101">
        <v>91</v>
      </c>
      <c r="G26" s="67"/>
      <c r="H26" s="67"/>
      <c r="I26" s="67"/>
      <c r="J26" s="67"/>
      <c r="K26" s="67"/>
      <c r="L26" s="67"/>
    </row>
    <row r="27" spans="1:12" s="5" customFormat="1" ht="15" customHeight="1" x14ac:dyDescent="0.15">
      <c r="A27" s="196"/>
      <c r="B27" s="199"/>
      <c r="C27" s="196"/>
      <c r="D27" s="102">
        <v>21.2</v>
      </c>
      <c r="E27" s="102">
        <v>74.5</v>
      </c>
      <c r="F27" s="102">
        <v>4.3</v>
      </c>
      <c r="G27" s="30"/>
      <c r="H27" s="30"/>
      <c r="I27" s="30"/>
      <c r="J27" s="30"/>
      <c r="K27" s="30"/>
      <c r="L27" s="30"/>
    </row>
    <row r="28" spans="1:12" s="10" customFormat="1" ht="12" customHeight="1" x14ac:dyDescent="0.15">
      <c r="A28" s="36"/>
      <c r="B28" s="7"/>
      <c r="C28" s="22"/>
      <c r="D28" s="23"/>
      <c r="E28" s="23"/>
      <c r="F28" s="23"/>
      <c r="G28" s="23"/>
      <c r="H28" s="23"/>
      <c r="I28" s="23"/>
      <c r="J28" s="23"/>
      <c r="K28" s="23"/>
      <c r="L28" s="23"/>
    </row>
    <row r="29" spans="1:12" s="5" customFormat="1" ht="11.25" customHeight="1" x14ac:dyDescent="0.15">
      <c r="A29" s="177" t="s">
        <v>108</v>
      </c>
      <c r="B29" s="209"/>
      <c r="C29" s="181" t="s">
        <v>109</v>
      </c>
      <c r="D29" s="106">
        <v>1</v>
      </c>
      <c r="E29" s="106">
        <v>2</v>
      </c>
      <c r="F29" s="106">
        <v>3</v>
      </c>
      <c r="G29" s="106">
        <v>4</v>
      </c>
      <c r="H29" s="207" t="s">
        <v>257</v>
      </c>
      <c r="I29" s="105" t="s">
        <v>43</v>
      </c>
      <c r="J29" s="106" t="s">
        <v>55</v>
      </c>
      <c r="K29" s="37"/>
      <c r="L29" s="30"/>
    </row>
    <row r="30" spans="1:12" s="5" customFormat="1" ht="38.25" customHeight="1" x14ac:dyDescent="0.15">
      <c r="A30" s="210"/>
      <c r="B30" s="211"/>
      <c r="C30" s="212"/>
      <c r="D30" s="72" t="s">
        <v>241</v>
      </c>
      <c r="E30" s="72" t="s">
        <v>242</v>
      </c>
      <c r="F30" s="72" t="s">
        <v>243</v>
      </c>
      <c r="G30" s="77" t="s">
        <v>179</v>
      </c>
      <c r="H30" s="208"/>
      <c r="I30" s="38" t="s">
        <v>244</v>
      </c>
      <c r="J30" s="73" t="s">
        <v>179</v>
      </c>
      <c r="K30" s="39"/>
      <c r="L30" s="30"/>
    </row>
    <row r="31" spans="1:12" s="63" customFormat="1" ht="15" customHeight="1" x14ac:dyDescent="0.15">
      <c r="A31" s="194" t="s">
        <v>15</v>
      </c>
      <c r="B31" s="197" t="s">
        <v>282</v>
      </c>
      <c r="C31" s="194" t="s">
        <v>161</v>
      </c>
      <c r="D31" s="101">
        <v>226</v>
      </c>
      <c r="E31" s="101">
        <v>493</v>
      </c>
      <c r="F31" s="101">
        <v>319</v>
      </c>
      <c r="G31" s="101">
        <v>1116</v>
      </c>
      <c r="H31" s="107">
        <v>36</v>
      </c>
      <c r="I31" s="108">
        <f>+D31+E31</f>
        <v>719</v>
      </c>
      <c r="J31" s="101">
        <f>+F31+G31</f>
        <v>1435</v>
      </c>
      <c r="K31" s="65"/>
      <c r="L31" s="67"/>
    </row>
    <row r="32" spans="1:12" s="5" customFormat="1" ht="15" customHeight="1" x14ac:dyDescent="0.15">
      <c r="A32" s="195"/>
      <c r="B32" s="198"/>
      <c r="C32" s="182"/>
      <c r="D32" s="109">
        <f>+D31/SUM($D31:$H31)*100</f>
        <v>10.319634703196346</v>
      </c>
      <c r="E32" s="109">
        <f t="shared" ref="E32:H32" si="5">+E31/SUM($D31:$H31)*100</f>
        <v>22.511415525114156</v>
      </c>
      <c r="F32" s="109">
        <f t="shared" si="5"/>
        <v>14.566210045662102</v>
      </c>
      <c r="G32" s="109">
        <f t="shared" si="5"/>
        <v>50.958904109589042</v>
      </c>
      <c r="H32" s="110">
        <f t="shared" si="5"/>
        <v>1.6438356164383561</v>
      </c>
      <c r="I32" s="111">
        <f>+D32+E32</f>
        <v>32.831050228310502</v>
      </c>
      <c r="J32" s="109">
        <f>+F32+G32</f>
        <v>65.525114155251146</v>
      </c>
      <c r="K32" s="40"/>
      <c r="L32" s="30"/>
    </row>
    <row r="33" spans="1:12" s="63" customFormat="1" ht="15" customHeight="1" x14ac:dyDescent="0.15">
      <c r="A33" s="195"/>
      <c r="B33" s="198"/>
      <c r="C33" s="194" t="s">
        <v>144</v>
      </c>
      <c r="D33" s="101">
        <v>205</v>
      </c>
      <c r="E33" s="101">
        <v>492</v>
      </c>
      <c r="F33" s="101">
        <v>329</v>
      </c>
      <c r="G33" s="101">
        <v>1169</v>
      </c>
      <c r="H33" s="107">
        <v>81</v>
      </c>
      <c r="I33" s="108">
        <v>697</v>
      </c>
      <c r="J33" s="101">
        <v>1498</v>
      </c>
      <c r="K33" s="65"/>
      <c r="L33" s="67"/>
    </row>
    <row r="34" spans="1:12" s="5" customFormat="1" ht="15" customHeight="1" x14ac:dyDescent="0.15">
      <c r="A34" s="195"/>
      <c r="B34" s="198"/>
      <c r="C34" s="182"/>
      <c r="D34" s="109">
        <v>9</v>
      </c>
      <c r="E34" s="109">
        <v>21.6</v>
      </c>
      <c r="F34" s="109">
        <v>14.5</v>
      </c>
      <c r="G34" s="109">
        <v>51.4</v>
      </c>
      <c r="H34" s="110">
        <v>3.6</v>
      </c>
      <c r="I34" s="111">
        <v>30.6</v>
      </c>
      <c r="J34" s="109">
        <v>65.817223198594021</v>
      </c>
      <c r="K34" s="41"/>
      <c r="L34" s="30"/>
    </row>
    <row r="35" spans="1:12" s="63" customFormat="1" ht="15" customHeight="1" x14ac:dyDescent="0.15">
      <c r="A35" s="195"/>
      <c r="B35" s="198"/>
      <c r="C35" s="194" t="s">
        <v>110</v>
      </c>
      <c r="D35" s="101">
        <v>161</v>
      </c>
      <c r="E35" s="101">
        <v>465</v>
      </c>
      <c r="F35" s="101">
        <v>283</v>
      </c>
      <c r="G35" s="101">
        <v>1120</v>
      </c>
      <c r="H35" s="107">
        <v>73</v>
      </c>
      <c r="I35" s="108">
        <v>626</v>
      </c>
      <c r="J35" s="101">
        <v>1403</v>
      </c>
      <c r="K35" s="65"/>
      <c r="L35" s="67"/>
    </row>
    <row r="36" spans="1:12" s="5" customFormat="1" ht="15" customHeight="1" x14ac:dyDescent="0.15">
      <c r="A36" s="196"/>
      <c r="B36" s="199"/>
      <c r="C36" s="196"/>
      <c r="D36" s="102">
        <v>7.7</v>
      </c>
      <c r="E36" s="109">
        <v>22.1</v>
      </c>
      <c r="F36" s="109">
        <v>13.5</v>
      </c>
      <c r="G36" s="109">
        <v>53.3</v>
      </c>
      <c r="H36" s="110">
        <v>3.5</v>
      </c>
      <c r="I36" s="112">
        <v>29.781160799238819</v>
      </c>
      <c r="J36" s="109">
        <v>66.745956232159855</v>
      </c>
      <c r="K36" s="41"/>
      <c r="L36" s="30"/>
    </row>
    <row r="37" spans="1:12" s="10" customFormat="1" ht="12" customHeight="1" x14ac:dyDescent="0.15">
      <c r="A37" s="36"/>
      <c r="B37" s="7"/>
      <c r="C37" s="22"/>
      <c r="D37" s="23"/>
      <c r="E37" s="23"/>
      <c r="F37" s="23"/>
      <c r="G37" s="23"/>
      <c r="H37" s="23"/>
      <c r="I37" s="23"/>
      <c r="J37" s="23"/>
      <c r="K37" s="23"/>
      <c r="L37" s="23"/>
    </row>
    <row r="38" spans="1:12" s="5" customFormat="1" ht="11.25" customHeight="1" x14ac:dyDescent="0.15">
      <c r="A38" s="177" t="s">
        <v>108</v>
      </c>
      <c r="B38" s="209"/>
      <c r="C38" s="181" t="s">
        <v>109</v>
      </c>
      <c r="D38" s="106">
        <v>1</v>
      </c>
      <c r="E38" s="106">
        <v>2</v>
      </c>
      <c r="F38" s="106">
        <v>3</v>
      </c>
      <c r="G38" s="106">
        <v>4</v>
      </c>
      <c r="H38" s="106">
        <v>5</v>
      </c>
      <c r="I38" s="213" t="s">
        <v>50</v>
      </c>
      <c r="J38" s="105" t="s">
        <v>43</v>
      </c>
      <c r="K38" s="106">
        <v>3</v>
      </c>
      <c r="L38" s="106" t="s">
        <v>44</v>
      </c>
    </row>
    <row r="39" spans="1:12" s="5" customFormat="1" ht="42" customHeight="1" x14ac:dyDescent="0.15">
      <c r="A39" s="210"/>
      <c r="B39" s="211"/>
      <c r="C39" s="212"/>
      <c r="D39" s="73" t="s">
        <v>47</v>
      </c>
      <c r="E39" s="73" t="s">
        <v>45</v>
      </c>
      <c r="F39" s="73" t="s">
        <v>52</v>
      </c>
      <c r="G39" s="73" t="s">
        <v>46</v>
      </c>
      <c r="H39" s="73" t="s">
        <v>245</v>
      </c>
      <c r="I39" s="214"/>
      <c r="J39" s="4" t="s">
        <v>51</v>
      </c>
      <c r="K39" s="73" t="s">
        <v>52</v>
      </c>
      <c r="L39" s="73" t="s">
        <v>49</v>
      </c>
    </row>
    <row r="40" spans="1:12" s="63" customFormat="1" ht="15" customHeight="1" x14ac:dyDescent="0.15">
      <c r="A40" s="181" t="s">
        <v>16</v>
      </c>
      <c r="B40" s="215" t="s">
        <v>128</v>
      </c>
      <c r="C40" s="181" t="s">
        <v>161</v>
      </c>
      <c r="D40" s="101">
        <v>281</v>
      </c>
      <c r="E40" s="101">
        <v>712</v>
      </c>
      <c r="F40" s="101">
        <v>910</v>
      </c>
      <c r="G40" s="113">
        <v>98</v>
      </c>
      <c r="H40" s="101">
        <v>102</v>
      </c>
      <c r="I40" s="114">
        <v>87</v>
      </c>
      <c r="J40" s="115">
        <f>+D40+E40</f>
        <v>993</v>
      </c>
      <c r="K40" s="101">
        <f>+F40</f>
        <v>910</v>
      </c>
      <c r="L40" s="101">
        <f>+G40+H40</f>
        <v>200</v>
      </c>
    </row>
    <row r="41" spans="1:12" s="5" customFormat="1" ht="15" customHeight="1" x14ac:dyDescent="0.15">
      <c r="A41" s="195"/>
      <c r="B41" s="198"/>
      <c r="C41" s="182"/>
      <c r="D41" s="102">
        <f t="shared" ref="D41:I41" si="6">+D40/SUM($D40:$I40)*100</f>
        <v>12.831050228310502</v>
      </c>
      <c r="E41" s="102">
        <f t="shared" si="6"/>
        <v>32.51141552511416</v>
      </c>
      <c r="F41" s="102">
        <f t="shared" si="6"/>
        <v>41.55251141552511</v>
      </c>
      <c r="G41" s="122">
        <f t="shared" si="6"/>
        <v>4.474885844748858</v>
      </c>
      <c r="H41" s="102">
        <f t="shared" si="6"/>
        <v>4.6575342465753424</v>
      </c>
      <c r="I41" s="123">
        <f t="shared" si="6"/>
        <v>3.9726027397260277</v>
      </c>
      <c r="J41" s="112">
        <f>+D41+E41</f>
        <v>45.342465753424662</v>
      </c>
      <c r="K41" s="102">
        <f>+F41</f>
        <v>41.55251141552511</v>
      </c>
      <c r="L41" s="102">
        <f>+G41+H41</f>
        <v>9.1324200913241995</v>
      </c>
    </row>
    <row r="42" spans="1:12" s="63" customFormat="1" ht="15" customHeight="1" x14ac:dyDescent="0.15">
      <c r="A42" s="195"/>
      <c r="B42" s="198"/>
      <c r="C42" s="181" t="s">
        <v>144</v>
      </c>
      <c r="D42" s="101">
        <v>214</v>
      </c>
      <c r="E42" s="101">
        <v>668</v>
      </c>
      <c r="F42" s="101">
        <v>921</v>
      </c>
      <c r="G42" s="113">
        <v>156</v>
      </c>
      <c r="H42" s="101">
        <v>126</v>
      </c>
      <c r="I42" s="114">
        <v>191</v>
      </c>
      <c r="J42" s="115">
        <v>882</v>
      </c>
      <c r="K42" s="101">
        <v>921</v>
      </c>
      <c r="L42" s="101">
        <v>282</v>
      </c>
    </row>
    <row r="43" spans="1:12" s="5" customFormat="1" ht="15" customHeight="1" x14ac:dyDescent="0.15">
      <c r="A43" s="195"/>
      <c r="B43" s="198"/>
      <c r="C43" s="182"/>
      <c r="D43" s="116">
        <v>9.4</v>
      </c>
      <c r="E43" s="116">
        <v>29.3</v>
      </c>
      <c r="F43" s="116">
        <v>40.5</v>
      </c>
      <c r="G43" s="117">
        <v>6.9</v>
      </c>
      <c r="H43" s="116">
        <v>5.5</v>
      </c>
      <c r="I43" s="118">
        <v>8.4</v>
      </c>
      <c r="J43" s="112">
        <v>38.752196836555356</v>
      </c>
      <c r="K43" s="102">
        <v>40.465729349736378</v>
      </c>
      <c r="L43" s="102">
        <v>12.390158172231985</v>
      </c>
    </row>
    <row r="44" spans="1:12" s="63" customFormat="1" ht="15" customHeight="1" x14ac:dyDescent="0.15">
      <c r="A44" s="195"/>
      <c r="B44" s="198"/>
      <c r="C44" s="181" t="s">
        <v>110</v>
      </c>
      <c r="D44" s="103">
        <v>191</v>
      </c>
      <c r="E44" s="103">
        <v>649</v>
      </c>
      <c r="F44" s="103">
        <v>833</v>
      </c>
      <c r="G44" s="119">
        <v>150</v>
      </c>
      <c r="H44" s="103">
        <v>109</v>
      </c>
      <c r="I44" s="120">
        <v>170</v>
      </c>
      <c r="J44" s="121">
        <v>840</v>
      </c>
      <c r="K44" s="103">
        <v>833</v>
      </c>
      <c r="L44" s="103">
        <v>259</v>
      </c>
    </row>
    <row r="45" spans="1:12" s="5" customFormat="1" ht="15" customHeight="1" x14ac:dyDescent="0.15">
      <c r="A45" s="196"/>
      <c r="B45" s="199"/>
      <c r="C45" s="196"/>
      <c r="D45" s="102">
        <v>9.1</v>
      </c>
      <c r="E45" s="102">
        <v>30.9</v>
      </c>
      <c r="F45" s="102">
        <v>39.6</v>
      </c>
      <c r="G45" s="122">
        <v>7.1</v>
      </c>
      <c r="H45" s="102">
        <v>5.2</v>
      </c>
      <c r="I45" s="123">
        <v>8.1</v>
      </c>
      <c r="J45" s="104">
        <v>39.961941008563272</v>
      </c>
      <c r="K45" s="102">
        <v>39.628924833491915</v>
      </c>
      <c r="L45" s="102">
        <v>12.321598477640343</v>
      </c>
    </row>
    <row r="46" spans="1:12" s="5" customFormat="1" ht="15" customHeight="1" x14ac:dyDescent="0.15">
      <c r="A46" s="91"/>
      <c r="B46" s="87"/>
      <c r="C46" s="91"/>
      <c r="D46" s="88"/>
      <c r="E46" s="88"/>
      <c r="F46" s="88"/>
      <c r="G46" s="89"/>
      <c r="H46" s="88"/>
      <c r="I46" s="88"/>
      <c r="J46" s="88"/>
      <c r="K46" s="88"/>
      <c r="L46" s="88"/>
    </row>
    <row r="47" spans="1:12" s="1" customFormat="1" ht="24.75" customHeight="1" x14ac:dyDescent="0.15">
      <c r="A47" s="176" t="s">
        <v>165</v>
      </c>
      <c r="B47" s="176"/>
      <c r="C47" s="176"/>
      <c r="D47" s="176"/>
      <c r="E47" s="176"/>
      <c r="F47" s="176"/>
      <c r="G47" s="176"/>
      <c r="H47" s="176"/>
      <c r="I47" s="176"/>
      <c r="J47" s="176"/>
      <c r="K47" s="176"/>
      <c r="L47" s="176"/>
    </row>
    <row r="48" spans="1:12" s="5" customFormat="1" ht="11.25" customHeight="1" x14ac:dyDescent="0.15">
      <c r="A48" s="177" t="s">
        <v>108</v>
      </c>
      <c r="B48" s="209"/>
      <c r="C48" s="181" t="s">
        <v>109</v>
      </c>
      <c r="D48" s="183" t="s">
        <v>53</v>
      </c>
      <c r="E48" s="183" t="s">
        <v>54</v>
      </c>
      <c r="F48" s="187" t="s">
        <v>50</v>
      </c>
      <c r="G48" s="30"/>
      <c r="H48" s="30"/>
      <c r="I48" s="30"/>
      <c r="J48" s="30"/>
      <c r="K48" s="30"/>
      <c r="L48" s="30"/>
    </row>
    <row r="49" spans="1:12" s="5" customFormat="1" ht="30" customHeight="1" x14ac:dyDescent="0.15">
      <c r="A49" s="210"/>
      <c r="B49" s="211"/>
      <c r="C49" s="212"/>
      <c r="D49" s="184"/>
      <c r="E49" s="184"/>
      <c r="F49" s="188"/>
      <c r="G49" s="30"/>
      <c r="H49" s="30"/>
      <c r="I49" s="30"/>
      <c r="J49" s="30"/>
      <c r="K49" s="30"/>
      <c r="L49" s="30"/>
    </row>
    <row r="50" spans="1:12" s="63" customFormat="1" ht="15" customHeight="1" x14ac:dyDescent="0.15">
      <c r="A50" s="181" t="s">
        <v>166</v>
      </c>
      <c r="B50" s="215" t="s">
        <v>283</v>
      </c>
      <c r="C50" s="181" t="s">
        <v>161</v>
      </c>
      <c r="D50" s="101">
        <v>572</v>
      </c>
      <c r="E50" s="101">
        <v>1577</v>
      </c>
      <c r="F50" s="101">
        <v>41</v>
      </c>
      <c r="G50" s="67"/>
      <c r="H50" s="67"/>
      <c r="I50" s="67"/>
      <c r="J50" s="67"/>
      <c r="K50" s="67"/>
      <c r="L50" s="67"/>
    </row>
    <row r="51" spans="1:12" s="5" customFormat="1" ht="15" customHeight="1" x14ac:dyDescent="0.15">
      <c r="A51" s="195"/>
      <c r="B51" s="198"/>
      <c r="C51" s="182"/>
      <c r="D51" s="109">
        <f>+D50/SUM($D50:$F50)*100</f>
        <v>26.118721461187217</v>
      </c>
      <c r="E51" s="109">
        <f t="shared" ref="E51" si="7">+E50/SUM($D50:$F50)*100</f>
        <v>72.009132420091333</v>
      </c>
      <c r="F51" s="109">
        <f t="shared" ref="F51" si="8">+F50/SUM($D50:$F50)*100</f>
        <v>1.872146118721461</v>
      </c>
      <c r="G51" s="30"/>
      <c r="H51" s="30"/>
      <c r="I51" s="30"/>
      <c r="J51" s="30"/>
      <c r="K51" s="30"/>
      <c r="L51" s="30"/>
    </row>
    <row r="52" spans="1:12" s="63" customFormat="1" ht="15" customHeight="1" x14ac:dyDescent="0.15">
      <c r="A52" s="195"/>
      <c r="B52" s="198"/>
      <c r="C52" s="181" t="s">
        <v>144</v>
      </c>
      <c r="D52" s="101">
        <v>601</v>
      </c>
      <c r="E52" s="101">
        <v>1601</v>
      </c>
      <c r="F52" s="101">
        <v>74</v>
      </c>
      <c r="G52" s="67"/>
      <c r="H52" s="67"/>
      <c r="I52" s="67"/>
      <c r="J52" s="67"/>
      <c r="K52" s="67"/>
      <c r="L52" s="67"/>
    </row>
    <row r="53" spans="1:12" s="5" customFormat="1" ht="15" customHeight="1" x14ac:dyDescent="0.15">
      <c r="A53" s="195"/>
      <c r="B53" s="198"/>
      <c r="C53" s="182"/>
      <c r="D53" s="109">
        <v>26.4</v>
      </c>
      <c r="E53" s="109">
        <v>70.3</v>
      </c>
      <c r="F53" s="109">
        <v>3.3</v>
      </c>
      <c r="G53" s="30"/>
      <c r="H53" s="30"/>
      <c r="I53" s="30"/>
      <c r="J53" s="30"/>
      <c r="K53" s="30"/>
      <c r="L53" s="30"/>
    </row>
    <row r="54" spans="1:12" s="63" customFormat="1" ht="15" customHeight="1" x14ac:dyDescent="0.15">
      <c r="A54" s="195"/>
      <c r="B54" s="198"/>
      <c r="C54" s="181" t="s">
        <v>110</v>
      </c>
      <c r="D54" s="101">
        <v>536</v>
      </c>
      <c r="E54" s="101">
        <v>1490</v>
      </c>
      <c r="F54" s="101">
        <v>76</v>
      </c>
      <c r="G54" s="67"/>
      <c r="H54" s="67"/>
      <c r="I54" s="67"/>
      <c r="J54" s="67"/>
      <c r="K54" s="67"/>
      <c r="L54" s="67"/>
    </row>
    <row r="55" spans="1:12" s="5" customFormat="1" ht="15" customHeight="1" x14ac:dyDescent="0.15">
      <c r="A55" s="196"/>
      <c r="B55" s="199"/>
      <c r="C55" s="196"/>
      <c r="D55" s="124">
        <v>25.5</v>
      </c>
      <c r="E55" s="109">
        <v>70.900000000000006</v>
      </c>
      <c r="F55" s="109">
        <v>3.6</v>
      </c>
      <c r="G55" s="30"/>
      <c r="H55" s="30"/>
      <c r="I55" s="30"/>
      <c r="J55" s="30"/>
      <c r="K55" s="30"/>
      <c r="L55" s="30"/>
    </row>
    <row r="56" spans="1:12" s="63" customFormat="1" ht="15" customHeight="1" x14ac:dyDescent="0.15">
      <c r="A56" s="181" t="s">
        <v>167</v>
      </c>
      <c r="B56" s="215" t="s">
        <v>284</v>
      </c>
      <c r="C56" s="181" t="s">
        <v>161</v>
      </c>
      <c r="D56" s="101">
        <v>540</v>
      </c>
      <c r="E56" s="101">
        <v>1608</v>
      </c>
      <c r="F56" s="101">
        <v>42</v>
      </c>
      <c r="G56" s="67"/>
      <c r="H56" s="67"/>
      <c r="I56" s="67"/>
      <c r="J56" s="67"/>
      <c r="K56" s="67"/>
      <c r="L56" s="67"/>
    </row>
    <row r="57" spans="1:12" s="5" customFormat="1" ht="15" customHeight="1" x14ac:dyDescent="0.15">
      <c r="A57" s="195"/>
      <c r="B57" s="198"/>
      <c r="C57" s="182"/>
      <c r="D57" s="109">
        <f>+D56/SUM($D56:$F56)*100</f>
        <v>24.657534246575342</v>
      </c>
      <c r="E57" s="109">
        <f t="shared" ref="E57" si="9">+E56/SUM($D56:$F56)*100</f>
        <v>73.424657534246577</v>
      </c>
      <c r="F57" s="109">
        <f t="shared" ref="F57" si="10">+F56/SUM($D56:$F56)*100</f>
        <v>1.9178082191780823</v>
      </c>
      <c r="G57" s="30"/>
      <c r="H57" s="30"/>
      <c r="I57" s="30"/>
      <c r="J57" s="30"/>
      <c r="K57" s="30"/>
      <c r="L57" s="30"/>
    </row>
    <row r="58" spans="1:12" s="63" customFormat="1" ht="15" customHeight="1" x14ac:dyDescent="0.15">
      <c r="A58" s="195"/>
      <c r="B58" s="198"/>
      <c r="C58" s="181" t="s">
        <v>144</v>
      </c>
      <c r="D58" s="101">
        <v>495</v>
      </c>
      <c r="E58" s="101">
        <v>1717</v>
      </c>
      <c r="F58" s="101">
        <v>64</v>
      </c>
      <c r="G58" s="67"/>
      <c r="H58" s="67"/>
      <c r="I58" s="67"/>
      <c r="J58" s="67"/>
      <c r="K58" s="67"/>
      <c r="L58" s="67"/>
    </row>
    <row r="59" spans="1:12" s="5" customFormat="1" ht="15" customHeight="1" x14ac:dyDescent="0.15">
      <c r="A59" s="195"/>
      <c r="B59" s="198"/>
      <c r="C59" s="182"/>
      <c r="D59" s="109">
        <v>21.7</v>
      </c>
      <c r="E59" s="109">
        <v>75.400000000000006</v>
      </c>
      <c r="F59" s="109">
        <v>2.8</v>
      </c>
      <c r="G59" s="30"/>
      <c r="H59" s="30"/>
      <c r="I59" s="30"/>
      <c r="J59" s="30"/>
      <c r="K59" s="30"/>
      <c r="L59" s="30"/>
    </row>
    <row r="60" spans="1:12" s="63" customFormat="1" ht="15" customHeight="1" x14ac:dyDescent="0.15">
      <c r="A60" s="195"/>
      <c r="B60" s="198"/>
      <c r="C60" s="181" t="s">
        <v>110</v>
      </c>
      <c r="D60" s="101">
        <v>499</v>
      </c>
      <c r="E60" s="101">
        <v>1533</v>
      </c>
      <c r="F60" s="101">
        <v>70</v>
      </c>
      <c r="G60" s="67"/>
      <c r="H60" s="67"/>
      <c r="I60" s="67"/>
      <c r="J60" s="67"/>
      <c r="K60" s="67"/>
      <c r="L60" s="67"/>
    </row>
    <row r="61" spans="1:12" s="5" customFormat="1" ht="15" customHeight="1" x14ac:dyDescent="0.15">
      <c r="A61" s="196"/>
      <c r="B61" s="199"/>
      <c r="C61" s="196"/>
      <c r="D61" s="102">
        <v>23.7</v>
      </c>
      <c r="E61" s="109">
        <v>72.900000000000006</v>
      </c>
      <c r="F61" s="109">
        <v>3.3</v>
      </c>
      <c r="G61" s="30"/>
      <c r="H61" s="30"/>
      <c r="I61" s="30"/>
      <c r="J61" s="30"/>
      <c r="K61" s="30"/>
      <c r="L61" s="30"/>
    </row>
    <row r="62" spans="1:12" s="10" customFormat="1" ht="11.25" customHeight="1" x14ac:dyDescent="0.15">
      <c r="A62" s="8"/>
      <c r="B62" s="7"/>
      <c r="C62" s="22"/>
      <c r="D62" s="23"/>
      <c r="E62" s="23"/>
      <c r="F62" s="23"/>
      <c r="G62" s="23"/>
      <c r="H62" s="23"/>
      <c r="I62" s="23"/>
      <c r="J62" s="23"/>
      <c r="K62" s="23"/>
      <c r="L62" s="23"/>
    </row>
    <row r="63" spans="1:12" s="1" customFormat="1" ht="24.75" customHeight="1" x14ac:dyDescent="0.15">
      <c r="A63" s="176" t="s">
        <v>168</v>
      </c>
      <c r="B63" s="176"/>
      <c r="C63" s="176"/>
      <c r="D63" s="176"/>
      <c r="E63" s="176"/>
      <c r="F63" s="176"/>
      <c r="G63" s="176"/>
      <c r="H63" s="176"/>
      <c r="I63" s="176"/>
      <c r="J63" s="176"/>
      <c r="K63" s="176"/>
      <c r="L63" s="176"/>
    </row>
    <row r="64" spans="1:12" s="2" customFormat="1" ht="11.25" customHeight="1" x14ac:dyDescent="0.15">
      <c r="A64" s="177" t="s">
        <v>108</v>
      </c>
      <c r="B64" s="209"/>
      <c r="C64" s="181" t="s">
        <v>109</v>
      </c>
      <c r="D64" s="106">
        <v>1</v>
      </c>
      <c r="E64" s="106">
        <v>2</v>
      </c>
      <c r="F64" s="106">
        <v>3</v>
      </c>
      <c r="G64" s="106">
        <v>4</v>
      </c>
      <c r="H64" s="106">
        <v>5</v>
      </c>
      <c r="I64" s="213" t="s">
        <v>50</v>
      </c>
      <c r="J64" s="105" t="s">
        <v>43</v>
      </c>
      <c r="K64" s="106">
        <v>3</v>
      </c>
      <c r="L64" s="106" t="s">
        <v>44</v>
      </c>
    </row>
    <row r="65" spans="1:12" s="5" customFormat="1" ht="42" customHeight="1" x14ac:dyDescent="0.15">
      <c r="A65" s="210"/>
      <c r="B65" s="211"/>
      <c r="C65" s="182"/>
      <c r="D65" s="76" t="s">
        <v>47</v>
      </c>
      <c r="E65" s="76" t="s">
        <v>45</v>
      </c>
      <c r="F65" s="76" t="s">
        <v>52</v>
      </c>
      <c r="G65" s="76" t="s">
        <v>46</v>
      </c>
      <c r="H65" s="76" t="s">
        <v>245</v>
      </c>
      <c r="I65" s="214"/>
      <c r="J65" s="92" t="s">
        <v>51</v>
      </c>
      <c r="K65" s="76" t="s">
        <v>52</v>
      </c>
      <c r="L65" s="76" t="s">
        <v>49</v>
      </c>
    </row>
    <row r="66" spans="1:12" s="5" customFormat="1" ht="15" customHeight="1" x14ac:dyDescent="0.15">
      <c r="A66" s="183" t="s">
        <v>169</v>
      </c>
      <c r="B66" s="191" t="s">
        <v>170</v>
      </c>
      <c r="C66" s="181" t="s">
        <v>161</v>
      </c>
      <c r="D66" s="101">
        <v>194</v>
      </c>
      <c r="E66" s="101">
        <v>635</v>
      </c>
      <c r="F66" s="101">
        <v>974</v>
      </c>
      <c r="G66" s="113">
        <v>135</v>
      </c>
      <c r="H66" s="101">
        <v>125</v>
      </c>
      <c r="I66" s="114">
        <v>127</v>
      </c>
      <c r="J66" s="115">
        <f>+D66+E66</f>
        <v>829</v>
      </c>
      <c r="K66" s="101">
        <f>+F66</f>
        <v>974</v>
      </c>
      <c r="L66" s="101">
        <f>+G66+H66</f>
        <v>260</v>
      </c>
    </row>
    <row r="67" spans="1:12" s="5" customFormat="1" ht="15" customHeight="1" x14ac:dyDescent="0.15">
      <c r="A67" s="200"/>
      <c r="B67" s="203"/>
      <c r="C67" s="196"/>
      <c r="D67" s="102">
        <f t="shared" ref="D67:I67" si="11">+D66/SUM($D66:$I66)*100</f>
        <v>8.8584474885844759</v>
      </c>
      <c r="E67" s="102">
        <f t="shared" si="11"/>
        <v>28.99543378995434</v>
      </c>
      <c r="F67" s="102">
        <f t="shared" si="11"/>
        <v>44.474885844748854</v>
      </c>
      <c r="G67" s="122">
        <f t="shared" si="11"/>
        <v>6.1643835616438354</v>
      </c>
      <c r="H67" s="102">
        <f t="shared" si="11"/>
        <v>5.7077625570776256</v>
      </c>
      <c r="I67" s="123">
        <f t="shared" si="11"/>
        <v>5.7990867579908674</v>
      </c>
      <c r="J67" s="102">
        <f>+D67+E67</f>
        <v>37.853881278538815</v>
      </c>
      <c r="K67" s="102">
        <f>+F67</f>
        <v>44.474885844748854</v>
      </c>
      <c r="L67" s="102">
        <f>+G67+H67</f>
        <v>11.87214611872146</v>
      </c>
    </row>
    <row r="68" spans="1:12" s="69" customFormat="1" ht="15" customHeight="1" x14ac:dyDescent="0.15">
      <c r="A68" s="200"/>
      <c r="B68" s="203"/>
      <c r="C68" s="181" t="s">
        <v>144</v>
      </c>
      <c r="D68" s="101">
        <v>167</v>
      </c>
      <c r="E68" s="101">
        <v>600</v>
      </c>
      <c r="F68" s="101">
        <v>972</v>
      </c>
      <c r="G68" s="113">
        <v>188</v>
      </c>
      <c r="H68" s="101">
        <v>157</v>
      </c>
      <c r="I68" s="114">
        <v>192</v>
      </c>
      <c r="J68" s="115">
        <v>767</v>
      </c>
      <c r="K68" s="101">
        <v>972</v>
      </c>
      <c r="L68" s="101">
        <v>345</v>
      </c>
    </row>
    <row r="69" spans="1:12" s="21" customFormat="1" ht="15" customHeight="1" x14ac:dyDescent="0.15">
      <c r="A69" s="201"/>
      <c r="B69" s="204"/>
      <c r="C69" s="182"/>
      <c r="D69" s="102">
        <v>7.3</v>
      </c>
      <c r="E69" s="102">
        <v>26.4</v>
      </c>
      <c r="F69" s="102">
        <v>42.7</v>
      </c>
      <c r="G69" s="122">
        <v>8.3000000000000007</v>
      </c>
      <c r="H69" s="102">
        <v>6.9</v>
      </c>
      <c r="I69" s="123">
        <v>8.4</v>
      </c>
      <c r="J69" s="102">
        <v>33.700000000000003</v>
      </c>
      <c r="K69" s="102">
        <v>42.706502636203872</v>
      </c>
      <c r="L69" s="102">
        <v>15.158172231985938</v>
      </c>
    </row>
    <row r="70" spans="1:12" s="63" customFormat="1" ht="14.85" customHeight="1" x14ac:dyDescent="0.15">
      <c r="A70" s="181" t="s">
        <v>17</v>
      </c>
      <c r="B70" s="215" t="s">
        <v>0</v>
      </c>
      <c r="C70" s="181" t="s">
        <v>171</v>
      </c>
      <c r="D70" s="101">
        <v>123</v>
      </c>
      <c r="E70" s="101">
        <v>346</v>
      </c>
      <c r="F70" s="101">
        <v>1062</v>
      </c>
      <c r="G70" s="113">
        <v>257</v>
      </c>
      <c r="H70" s="101">
        <v>238</v>
      </c>
      <c r="I70" s="114">
        <v>164</v>
      </c>
      <c r="J70" s="127">
        <f>+D70+E70</f>
        <v>469</v>
      </c>
      <c r="K70" s="126">
        <f>+F70</f>
        <v>1062</v>
      </c>
      <c r="L70" s="126">
        <f>+G70+H70</f>
        <v>495</v>
      </c>
    </row>
    <row r="71" spans="1:12" s="5" customFormat="1" ht="14.85" customHeight="1" x14ac:dyDescent="0.15">
      <c r="A71" s="195"/>
      <c r="B71" s="198"/>
      <c r="C71" s="182"/>
      <c r="D71" s="102">
        <f t="shared" ref="D71:I71" si="12">+D70/SUM($D70:$I70)*100</f>
        <v>5.6164383561643838</v>
      </c>
      <c r="E71" s="102">
        <f t="shared" si="12"/>
        <v>15.799086757990869</v>
      </c>
      <c r="F71" s="102">
        <f t="shared" si="12"/>
        <v>48.493150684931507</v>
      </c>
      <c r="G71" s="122">
        <f t="shared" si="12"/>
        <v>11.735159817351597</v>
      </c>
      <c r="H71" s="102">
        <f t="shared" si="12"/>
        <v>10.867579908675799</v>
      </c>
      <c r="I71" s="123">
        <f t="shared" si="12"/>
        <v>7.4885844748858439</v>
      </c>
      <c r="J71" s="131">
        <f>+D71+E71</f>
        <v>21.415525114155251</v>
      </c>
      <c r="K71" s="132">
        <f>+F71</f>
        <v>48.493150684931507</v>
      </c>
      <c r="L71" s="132">
        <f>+G71+H71</f>
        <v>22.602739726027394</v>
      </c>
    </row>
    <row r="72" spans="1:12" s="63" customFormat="1" ht="15" customHeight="1" x14ac:dyDescent="0.15">
      <c r="A72" s="195"/>
      <c r="B72" s="198"/>
      <c r="C72" s="181" t="s">
        <v>143</v>
      </c>
      <c r="D72" s="133">
        <v>123</v>
      </c>
      <c r="E72" s="133">
        <v>343</v>
      </c>
      <c r="F72" s="133">
        <v>1027</v>
      </c>
      <c r="G72" s="134">
        <v>260</v>
      </c>
      <c r="H72" s="133">
        <v>336</v>
      </c>
      <c r="I72" s="135">
        <v>187</v>
      </c>
      <c r="J72" s="127">
        <v>466</v>
      </c>
      <c r="K72" s="126">
        <v>1027</v>
      </c>
      <c r="L72" s="126">
        <v>596</v>
      </c>
    </row>
    <row r="73" spans="1:12" s="5" customFormat="1" ht="15" customHeight="1" x14ac:dyDescent="0.15">
      <c r="A73" s="195"/>
      <c r="B73" s="198"/>
      <c r="C73" s="182"/>
      <c r="D73" s="128">
        <v>5.4</v>
      </c>
      <c r="E73" s="128">
        <v>15.1</v>
      </c>
      <c r="F73" s="128">
        <v>45.1</v>
      </c>
      <c r="G73" s="129">
        <v>11.4</v>
      </c>
      <c r="H73" s="128">
        <v>14.8</v>
      </c>
      <c r="I73" s="130">
        <v>8.1999999999999993</v>
      </c>
      <c r="J73" s="131">
        <v>20.504281636536632</v>
      </c>
      <c r="K73" s="132">
        <v>45.1</v>
      </c>
      <c r="L73" s="132">
        <v>26.2</v>
      </c>
    </row>
    <row r="74" spans="1:12" s="63" customFormat="1" ht="15" customHeight="1" x14ac:dyDescent="0.15">
      <c r="A74" s="195"/>
      <c r="B74" s="198"/>
      <c r="C74" s="181" t="s">
        <v>110</v>
      </c>
      <c r="D74" s="133">
        <v>91</v>
      </c>
      <c r="E74" s="133">
        <v>340</v>
      </c>
      <c r="F74" s="133">
        <v>944</v>
      </c>
      <c r="G74" s="134">
        <v>254</v>
      </c>
      <c r="H74" s="133">
        <v>305</v>
      </c>
      <c r="I74" s="135">
        <v>168</v>
      </c>
      <c r="J74" s="136">
        <v>431</v>
      </c>
      <c r="K74" s="133">
        <v>944</v>
      </c>
      <c r="L74" s="133">
        <v>559</v>
      </c>
    </row>
    <row r="75" spans="1:12" s="5" customFormat="1" ht="15" customHeight="1" x14ac:dyDescent="0.15">
      <c r="A75" s="196"/>
      <c r="B75" s="199"/>
      <c r="C75" s="196"/>
      <c r="D75" s="128">
        <v>4.3</v>
      </c>
      <c r="E75" s="128">
        <v>16.2</v>
      </c>
      <c r="F75" s="128">
        <v>44.9</v>
      </c>
      <c r="G75" s="129">
        <v>12.1</v>
      </c>
      <c r="H75" s="128">
        <v>14.5</v>
      </c>
      <c r="I75" s="137">
        <v>8</v>
      </c>
      <c r="J75" s="138">
        <v>20.504281636536632</v>
      </c>
      <c r="K75" s="132">
        <v>44.909609895337773</v>
      </c>
      <c r="L75" s="132">
        <v>26.593720266412941</v>
      </c>
    </row>
    <row r="76" spans="1:12" s="10" customFormat="1" ht="11.25" customHeight="1" x14ac:dyDescent="0.15">
      <c r="A76" s="6"/>
      <c r="B76" s="7"/>
      <c r="C76" s="8"/>
      <c r="D76" s="9"/>
      <c r="E76" s="9"/>
      <c r="F76" s="9"/>
      <c r="G76" s="9"/>
      <c r="H76" s="9"/>
      <c r="I76" s="9"/>
      <c r="J76" s="9"/>
      <c r="K76" s="9"/>
      <c r="L76" s="9"/>
    </row>
    <row r="77" spans="1:12" s="11" customFormat="1" ht="11.25" customHeight="1" x14ac:dyDescent="0.15">
      <c r="A77" s="222" t="s">
        <v>233</v>
      </c>
      <c r="B77" s="223"/>
      <c r="C77" s="181" t="s">
        <v>109</v>
      </c>
      <c r="D77" s="216" t="s">
        <v>111</v>
      </c>
      <c r="E77" s="216" t="s">
        <v>79</v>
      </c>
      <c r="F77" s="216" t="s">
        <v>112</v>
      </c>
      <c r="G77" s="216" t="s">
        <v>113</v>
      </c>
      <c r="H77" s="216" t="s">
        <v>80</v>
      </c>
      <c r="I77" s="80"/>
      <c r="J77" s="80"/>
      <c r="K77" s="80"/>
    </row>
    <row r="78" spans="1:12" s="11" customFormat="1" ht="66.75" customHeight="1" x14ac:dyDescent="0.15">
      <c r="A78" s="224"/>
      <c r="B78" s="225"/>
      <c r="C78" s="182"/>
      <c r="D78" s="217"/>
      <c r="E78" s="217"/>
      <c r="F78" s="217"/>
      <c r="G78" s="217"/>
      <c r="H78" s="217"/>
      <c r="I78" s="12"/>
      <c r="J78" s="12"/>
      <c r="K78" s="12"/>
    </row>
    <row r="79" spans="1:12" s="11" customFormat="1" ht="15" customHeight="1" x14ac:dyDescent="0.15">
      <c r="A79" s="216" t="s">
        <v>172</v>
      </c>
      <c r="B79" s="220" t="s">
        <v>173</v>
      </c>
      <c r="C79" s="181" t="s">
        <v>161</v>
      </c>
      <c r="D79" s="126">
        <v>202</v>
      </c>
      <c r="E79" s="126">
        <v>247</v>
      </c>
      <c r="F79" s="126">
        <v>135</v>
      </c>
      <c r="G79" s="126">
        <v>137</v>
      </c>
      <c r="H79" s="126">
        <v>22</v>
      </c>
      <c r="I79" s="12"/>
      <c r="J79" s="12"/>
      <c r="K79" s="12"/>
    </row>
    <row r="80" spans="1:12" s="11" customFormat="1" ht="15" customHeight="1" x14ac:dyDescent="0.15">
      <c r="A80" s="218"/>
      <c r="B80" s="203"/>
      <c r="C80" s="196"/>
      <c r="D80" s="109">
        <f>+D79/$J70*100</f>
        <v>43.070362473347544</v>
      </c>
      <c r="E80" s="109">
        <f t="shared" ref="E80:H80" si="13">+E79/$J70*100</f>
        <v>52.66524520255863</v>
      </c>
      <c r="F80" s="109">
        <f t="shared" si="13"/>
        <v>28.784648187633259</v>
      </c>
      <c r="G80" s="109">
        <f t="shared" si="13"/>
        <v>29.211087420042642</v>
      </c>
      <c r="H80" s="109">
        <f t="shared" si="13"/>
        <v>4.6908315565031984</v>
      </c>
      <c r="I80" s="12"/>
      <c r="J80" s="12"/>
      <c r="K80" s="12"/>
    </row>
    <row r="81" spans="1:12" s="64" customFormat="1" ht="15" customHeight="1" x14ac:dyDescent="0.15">
      <c r="A81" s="218"/>
      <c r="B81" s="203"/>
      <c r="C81" s="181" t="s">
        <v>144</v>
      </c>
      <c r="D81" s="126">
        <v>157</v>
      </c>
      <c r="E81" s="126">
        <v>262</v>
      </c>
      <c r="F81" s="126">
        <v>118</v>
      </c>
      <c r="G81" s="126">
        <v>126</v>
      </c>
      <c r="H81" s="126">
        <v>28</v>
      </c>
      <c r="I81" s="62"/>
      <c r="J81" s="62"/>
      <c r="K81" s="62"/>
    </row>
    <row r="82" spans="1:12" s="13" customFormat="1" ht="15" customHeight="1" x14ac:dyDescent="0.15">
      <c r="A82" s="219"/>
      <c r="B82" s="204"/>
      <c r="C82" s="182"/>
      <c r="D82" s="109">
        <v>33.700000000000003</v>
      </c>
      <c r="E82" s="109">
        <v>56.2</v>
      </c>
      <c r="F82" s="109">
        <v>25.3</v>
      </c>
      <c r="G82" s="109">
        <v>27</v>
      </c>
      <c r="H82" s="109">
        <v>6</v>
      </c>
      <c r="I82" s="14"/>
      <c r="J82" s="14"/>
      <c r="K82" s="14"/>
    </row>
    <row r="83" spans="1:12" s="13" customFormat="1" ht="15" customHeight="1" x14ac:dyDescent="0.15">
      <c r="A83" s="15"/>
      <c r="B83" s="221" t="s">
        <v>268</v>
      </c>
      <c r="C83" s="221"/>
      <c r="D83" s="221"/>
      <c r="E83" s="221"/>
      <c r="F83" s="221"/>
      <c r="G83" s="221"/>
      <c r="H83" s="221"/>
      <c r="I83" s="221"/>
      <c r="J83" s="221"/>
      <c r="K83" s="221"/>
      <c r="L83" s="221"/>
    </row>
    <row r="84" spans="1:12" s="13" customFormat="1" ht="15" customHeight="1" x14ac:dyDescent="0.15">
      <c r="A84" s="15"/>
      <c r="B84" s="82" t="s">
        <v>269</v>
      </c>
      <c r="C84" s="82"/>
      <c r="D84" s="82"/>
      <c r="E84" s="82"/>
      <c r="F84" s="82"/>
      <c r="G84" s="82"/>
      <c r="H84" s="82"/>
      <c r="I84" s="82"/>
      <c r="J84" s="82"/>
      <c r="K84" s="82"/>
    </row>
    <row r="85" spans="1:12" s="13" customFormat="1" ht="11.25" customHeight="1" x14ac:dyDescent="0.15">
      <c r="A85" s="15"/>
      <c r="B85" s="82"/>
      <c r="C85" s="82"/>
      <c r="D85" s="82"/>
      <c r="E85" s="82"/>
      <c r="F85" s="82"/>
      <c r="G85" s="82"/>
      <c r="H85" s="82"/>
      <c r="I85" s="82"/>
      <c r="J85" s="82"/>
      <c r="K85" s="82"/>
    </row>
    <row r="86" spans="1:12" s="11" customFormat="1" ht="11.25" customHeight="1" x14ac:dyDescent="0.15">
      <c r="A86" s="222" t="s">
        <v>234</v>
      </c>
      <c r="B86" s="223"/>
      <c r="C86" s="181" t="s">
        <v>109</v>
      </c>
      <c r="D86" s="216" t="s">
        <v>246</v>
      </c>
      <c r="E86" s="216" t="s">
        <v>247</v>
      </c>
      <c r="F86" s="216" t="s">
        <v>248</v>
      </c>
      <c r="G86" s="216" t="s">
        <v>249</v>
      </c>
      <c r="H86" s="216" t="s">
        <v>250</v>
      </c>
      <c r="I86" s="216" t="s">
        <v>80</v>
      </c>
      <c r="J86" s="16"/>
      <c r="K86" s="15"/>
      <c r="L86" s="15"/>
    </row>
    <row r="87" spans="1:12" s="11" customFormat="1" ht="72.75" customHeight="1" x14ac:dyDescent="0.15">
      <c r="A87" s="224"/>
      <c r="B87" s="225"/>
      <c r="C87" s="212"/>
      <c r="D87" s="226"/>
      <c r="E87" s="226"/>
      <c r="F87" s="226"/>
      <c r="G87" s="226"/>
      <c r="H87" s="226"/>
      <c r="I87" s="226"/>
      <c r="J87" s="17"/>
      <c r="K87" s="12"/>
      <c r="L87" s="12"/>
    </row>
    <row r="88" spans="1:12" s="11" customFormat="1" ht="15" customHeight="1" x14ac:dyDescent="0.15">
      <c r="A88" s="216" t="s">
        <v>174</v>
      </c>
      <c r="B88" s="220" t="s">
        <v>173</v>
      </c>
      <c r="C88" s="181" t="s">
        <v>161</v>
      </c>
      <c r="D88" s="101">
        <v>173</v>
      </c>
      <c r="E88" s="101">
        <v>176</v>
      </c>
      <c r="F88" s="101">
        <v>95</v>
      </c>
      <c r="G88" s="101">
        <v>162</v>
      </c>
      <c r="H88" s="101">
        <v>217</v>
      </c>
      <c r="I88" s="101">
        <v>32</v>
      </c>
      <c r="J88" s="17"/>
      <c r="K88" s="12"/>
      <c r="L88" s="12"/>
    </row>
    <row r="89" spans="1:12" s="11" customFormat="1" ht="15" customHeight="1" x14ac:dyDescent="0.15">
      <c r="A89" s="227"/>
      <c r="B89" s="203"/>
      <c r="C89" s="196"/>
      <c r="D89" s="109">
        <f>+D88/$L70*100</f>
        <v>34.949494949494948</v>
      </c>
      <c r="E89" s="109">
        <f t="shared" ref="E89:I89" si="14">+E88/$L70*100</f>
        <v>35.555555555555557</v>
      </c>
      <c r="F89" s="109">
        <f t="shared" si="14"/>
        <v>19.19191919191919</v>
      </c>
      <c r="G89" s="109">
        <f t="shared" si="14"/>
        <v>32.727272727272727</v>
      </c>
      <c r="H89" s="109">
        <f t="shared" si="14"/>
        <v>43.838383838383841</v>
      </c>
      <c r="I89" s="110">
        <f t="shared" si="14"/>
        <v>6.4646464646464645</v>
      </c>
      <c r="J89" s="17"/>
      <c r="K89" s="12"/>
      <c r="L89" s="12"/>
    </row>
    <row r="90" spans="1:12" s="64" customFormat="1" ht="15" customHeight="1" x14ac:dyDescent="0.15">
      <c r="A90" s="227"/>
      <c r="B90" s="203"/>
      <c r="C90" s="181" t="s">
        <v>144</v>
      </c>
      <c r="D90" s="101">
        <v>211</v>
      </c>
      <c r="E90" s="101">
        <v>242</v>
      </c>
      <c r="F90" s="101">
        <v>127</v>
      </c>
      <c r="G90" s="101">
        <v>175</v>
      </c>
      <c r="H90" s="101">
        <v>260</v>
      </c>
      <c r="I90" s="101">
        <v>54</v>
      </c>
      <c r="J90" s="65"/>
      <c r="K90" s="62"/>
      <c r="L90" s="62"/>
    </row>
    <row r="91" spans="1:12" s="13" customFormat="1" ht="15" customHeight="1" x14ac:dyDescent="0.15">
      <c r="A91" s="228"/>
      <c r="B91" s="204"/>
      <c r="C91" s="182"/>
      <c r="D91" s="139">
        <v>35.4</v>
      </c>
      <c r="E91" s="139">
        <v>40.6</v>
      </c>
      <c r="F91" s="139">
        <v>21.3</v>
      </c>
      <c r="G91" s="139">
        <v>29.4</v>
      </c>
      <c r="H91" s="139">
        <v>43.6</v>
      </c>
      <c r="I91" s="140">
        <v>9.1</v>
      </c>
      <c r="J91" s="18"/>
      <c r="K91" s="14"/>
      <c r="L91" s="14"/>
    </row>
    <row r="92" spans="1:12" s="13" customFormat="1" ht="15" customHeight="1" x14ac:dyDescent="0.15">
      <c r="A92" s="15"/>
      <c r="B92" s="221" t="s">
        <v>147</v>
      </c>
      <c r="C92" s="221"/>
      <c r="D92" s="221"/>
      <c r="E92" s="221"/>
      <c r="F92" s="221"/>
      <c r="G92" s="221"/>
      <c r="H92" s="221"/>
      <c r="I92" s="221"/>
      <c r="J92" s="221"/>
      <c r="K92" s="221"/>
      <c r="L92" s="221"/>
    </row>
    <row r="93" spans="1:12" s="13" customFormat="1" ht="15" customHeight="1" x14ac:dyDescent="0.15">
      <c r="A93" s="15"/>
      <c r="B93" s="19" t="s">
        <v>270</v>
      </c>
      <c r="C93" s="82"/>
      <c r="D93" s="82"/>
      <c r="E93" s="82"/>
      <c r="F93" s="82"/>
      <c r="G93" s="82"/>
      <c r="H93" s="82"/>
      <c r="I93" s="82"/>
      <c r="J93" s="82"/>
      <c r="K93" s="82"/>
    </row>
    <row r="94" spans="1:12" s="10" customFormat="1" ht="11.25" customHeight="1" x14ac:dyDescent="0.15">
      <c r="A94" s="6"/>
      <c r="B94" s="7"/>
      <c r="C94" s="8"/>
      <c r="D94" s="9"/>
      <c r="E94" s="9"/>
      <c r="F94" s="9"/>
      <c r="G94" s="9"/>
      <c r="H94" s="9"/>
      <c r="I94" s="9"/>
      <c r="J94" s="9"/>
      <c r="K94" s="9"/>
      <c r="L94" s="9"/>
    </row>
    <row r="95" spans="1:12" s="2" customFormat="1" ht="11.25" customHeight="1" x14ac:dyDescent="0.15">
      <c r="A95" s="177" t="s">
        <v>108</v>
      </c>
      <c r="B95" s="209"/>
      <c r="C95" s="181" t="s">
        <v>109</v>
      </c>
      <c r="D95" s="106">
        <v>1</v>
      </c>
      <c r="E95" s="106">
        <v>2</v>
      </c>
      <c r="F95" s="106">
        <v>3</v>
      </c>
      <c r="G95" s="106">
        <v>4</v>
      </c>
      <c r="H95" s="106">
        <v>5</v>
      </c>
      <c r="I95" s="213" t="s">
        <v>50</v>
      </c>
      <c r="J95" s="105" t="s">
        <v>43</v>
      </c>
      <c r="K95" s="106">
        <v>3</v>
      </c>
      <c r="L95" s="106" t="s">
        <v>44</v>
      </c>
    </row>
    <row r="96" spans="1:12" s="5" customFormat="1" ht="42" customHeight="1" x14ac:dyDescent="0.15">
      <c r="A96" s="210"/>
      <c r="B96" s="211"/>
      <c r="C96" s="212"/>
      <c r="D96" s="76" t="s">
        <v>47</v>
      </c>
      <c r="E96" s="76" t="s">
        <v>45</v>
      </c>
      <c r="F96" s="76" t="s">
        <v>52</v>
      </c>
      <c r="G96" s="76" t="s">
        <v>46</v>
      </c>
      <c r="H96" s="76" t="s">
        <v>245</v>
      </c>
      <c r="I96" s="214"/>
      <c r="J96" s="92" t="s">
        <v>51</v>
      </c>
      <c r="K96" s="76" t="s">
        <v>52</v>
      </c>
      <c r="L96" s="76" t="s">
        <v>49</v>
      </c>
    </row>
    <row r="97" spans="1:12" s="63" customFormat="1" ht="15" customHeight="1" x14ac:dyDescent="0.15">
      <c r="A97" s="181" t="s">
        <v>18</v>
      </c>
      <c r="B97" s="215" t="s">
        <v>1</v>
      </c>
      <c r="C97" s="181" t="s">
        <v>161</v>
      </c>
      <c r="D97" s="101">
        <v>237</v>
      </c>
      <c r="E97" s="101">
        <v>706</v>
      </c>
      <c r="F97" s="101">
        <v>888</v>
      </c>
      <c r="G97" s="101">
        <v>115</v>
      </c>
      <c r="H97" s="101">
        <v>109</v>
      </c>
      <c r="I97" s="114">
        <v>135</v>
      </c>
      <c r="J97" s="115">
        <f>+D97+E97</f>
        <v>943</v>
      </c>
      <c r="K97" s="115">
        <f>+F97</f>
        <v>888</v>
      </c>
      <c r="L97" s="115">
        <f>+G97+H97</f>
        <v>224</v>
      </c>
    </row>
    <row r="98" spans="1:12" s="5" customFormat="1" ht="15" customHeight="1" x14ac:dyDescent="0.15">
      <c r="A98" s="195"/>
      <c r="B98" s="198"/>
      <c r="C98" s="182"/>
      <c r="D98" s="109">
        <f t="shared" ref="D98:I98" si="15">+D97/SUM($D97:$I97)*100</f>
        <v>10.821917808219178</v>
      </c>
      <c r="E98" s="109">
        <f t="shared" si="15"/>
        <v>32.237442922374434</v>
      </c>
      <c r="F98" s="109">
        <f t="shared" si="15"/>
        <v>40.547945205479451</v>
      </c>
      <c r="G98" s="109">
        <f t="shared" si="15"/>
        <v>5.2511415525114149</v>
      </c>
      <c r="H98" s="109">
        <f t="shared" si="15"/>
        <v>4.9771689497716896</v>
      </c>
      <c r="I98" s="141">
        <f t="shared" si="15"/>
        <v>6.1643835616438354</v>
      </c>
      <c r="J98" s="112">
        <f>+D98+E98</f>
        <v>43.05936073059361</v>
      </c>
      <c r="K98" s="109">
        <f>+F98</f>
        <v>40.547945205479451</v>
      </c>
      <c r="L98" s="109">
        <f>+G98+H98</f>
        <v>10.228310502283104</v>
      </c>
    </row>
    <row r="99" spans="1:12" s="63" customFormat="1" ht="15" customHeight="1" x14ac:dyDescent="0.15">
      <c r="A99" s="195"/>
      <c r="B99" s="198"/>
      <c r="C99" s="181" t="s">
        <v>144</v>
      </c>
      <c r="D99" s="101">
        <v>204</v>
      </c>
      <c r="E99" s="101">
        <v>661</v>
      </c>
      <c r="F99" s="101">
        <v>945</v>
      </c>
      <c r="G99" s="101">
        <v>142</v>
      </c>
      <c r="H99" s="101">
        <v>142</v>
      </c>
      <c r="I99" s="114">
        <v>182</v>
      </c>
      <c r="J99" s="115">
        <v>865</v>
      </c>
      <c r="K99" s="115">
        <v>945</v>
      </c>
      <c r="L99" s="115">
        <v>284</v>
      </c>
    </row>
    <row r="100" spans="1:12" s="5" customFormat="1" ht="15" customHeight="1" x14ac:dyDescent="0.15">
      <c r="A100" s="195"/>
      <c r="B100" s="198"/>
      <c r="C100" s="182"/>
      <c r="D100" s="109">
        <v>9</v>
      </c>
      <c r="E100" s="109">
        <v>29</v>
      </c>
      <c r="F100" s="109">
        <v>41.5</v>
      </c>
      <c r="G100" s="109">
        <v>6.2</v>
      </c>
      <c r="H100" s="109">
        <v>6.2</v>
      </c>
      <c r="I100" s="141">
        <v>8</v>
      </c>
      <c r="J100" s="112">
        <v>38</v>
      </c>
      <c r="K100" s="109">
        <v>41.5</v>
      </c>
      <c r="L100" s="109">
        <v>12.5</v>
      </c>
    </row>
    <row r="101" spans="1:12" s="63" customFormat="1" ht="15" customHeight="1" x14ac:dyDescent="0.15">
      <c r="A101" s="195"/>
      <c r="B101" s="198"/>
      <c r="C101" s="181" t="s">
        <v>110</v>
      </c>
      <c r="D101" s="101">
        <v>192</v>
      </c>
      <c r="E101" s="101">
        <v>669</v>
      </c>
      <c r="F101" s="101">
        <v>776</v>
      </c>
      <c r="G101" s="101">
        <v>153</v>
      </c>
      <c r="H101" s="101">
        <v>145</v>
      </c>
      <c r="I101" s="114">
        <v>167</v>
      </c>
      <c r="J101" s="115">
        <v>861</v>
      </c>
      <c r="K101" s="101">
        <v>776</v>
      </c>
      <c r="L101" s="101">
        <v>298</v>
      </c>
    </row>
    <row r="102" spans="1:12" s="5" customFormat="1" ht="15" customHeight="1" x14ac:dyDescent="0.15">
      <c r="A102" s="196"/>
      <c r="B102" s="199"/>
      <c r="C102" s="196"/>
      <c r="D102" s="139">
        <v>9.1</v>
      </c>
      <c r="E102" s="139">
        <v>31.8</v>
      </c>
      <c r="F102" s="139">
        <v>36.9</v>
      </c>
      <c r="G102" s="139">
        <v>7.3</v>
      </c>
      <c r="H102" s="139">
        <v>6.9</v>
      </c>
      <c r="I102" s="142">
        <v>7.9</v>
      </c>
      <c r="J102" s="104">
        <v>40.960989533777351</v>
      </c>
      <c r="K102" s="109">
        <v>36.917221693625116</v>
      </c>
      <c r="L102" s="109">
        <v>14.176974310180782</v>
      </c>
    </row>
    <row r="103" spans="1:12" s="5" customFormat="1" ht="11.25" customHeight="1" x14ac:dyDescent="0.15">
      <c r="A103" s="6"/>
      <c r="B103" s="20"/>
      <c r="C103" s="8"/>
      <c r="D103" s="9"/>
      <c r="E103" s="9"/>
      <c r="F103" s="9"/>
      <c r="G103" s="9"/>
      <c r="H103" s="9"/>
      <c r="I103" s="9"/>
      <c r="J103" s="9"/>
      <c r="K103" s="9"/>
      <c r="L103" s="9"/>
    </row>
    <row r="104" spans="1:12" s="1" customFormat="1" ht="24.75" customHeight="1" x14ac:dyDescent="0.15">
      <c r="A104" s="176" t="s">
        <v>175</v>
      </c>
      <c r="B104" s="176"/>
      <c r="C104" s="176"/>
      <c r="D104" s="176"/>
      <c r="E104" s="176"/>
      <c r="F104" s="176"/>
      <c r="G104" s="176"/>
      <c r="H104" s="176"/>
      <c r="I104" s="176"/>
      <c r="J104" s="176"/>
      <c r="K104" s="176"/>
      <c r="L104" s="176"/>
    </row>
    <row r="105" spans="1:12" s="5" customFormat="1" ht="11.25" customHeight="1" x14ac:dyDescent="0.15">
      <c r="A105" s="177" t="s">
        <v>108</v>
      </c>
      <c r="B105" s="209"/>
      <c r="C105" s="181" t="s">
        <v>109</v>
      </c>
      <c r="D105" s="183" t="s">
        <v>61</v>
      </c>
      <c r="E105" s="183" t="s">
        <v>260</v>
      </c>
      <c r="F105" s="187" t="s">
        <v>50</v>
      </c>
      <c r="G105" s="30"/>
      <c r="H105" s="30"/>
      <c r="I105" s="30"/>
      <c r="J105" s="30"/>
      <c r="K105" s="30"/>
      <c r="L105" s="30"/>
    </row>
    <row r="106" spans="1:12" s="5" customFormat="1" ht="30" customHeight="1" x14ac:dyDescent="0.15">
      <c r="A106" s="210"/>
      <c r="B106" s="211"/>
      <c r="C106" s="212"/>
      <c r="D106" s="184"/>
      <c r="E106" s="184"/>
      <c r="F106" s="188"/>
      <c r="G106" s="30"/>
      <c r="H106" s="30"/>
      <c r="I106" s="30"/>
      <c r="J106" s="30"/>
      <c r="K106" s="30"/>
      <c r="L106" s="30"/>
    </row>
    <row r="107" spans="1:12" s="63" customFormat="1" ht="15" customHeight="1" x14ac:dyDescent="0.15">
      <c r="A107" s="181" t="s">
        <v>19</v>
      </c>
      <c r="B107" s="215" t="s">
        <v>131</v>
      </c>
      <c r="C107" s="181" t="s">
        <v>161</v>
      </c>
      <c r="D107" s="101">
        <v>441</v>
      </c>
      <c r="E107" s="101">
        <v>1708</v>
      </c>
      <c r="F107" s="101">
        <v>41</v>
      </c>
      <c r="G107" s="67"/>
      <c r="H107" s="67"/>
      <c r="I107" s="67"/>
      <c r="J107" s="67"/>
      <c r="K107" s="67"/>
      <c r="L107" s="67"/>
    </row>
    <row r="108" spans="1:12" s="5" customFormat="1" ht="15" customHeight="1" x14ac:dyDescent="0.15">
      <c r="A108" s="195"/>
      <c r="B108" s="198"/>
      <c r="C108" s="182"/>
      <c r="D108" s="102">
        <f>+D107/SUM($D107:$F107)*100</f>
        <v>20.136986301369863</v>
      </c>
      <c r="E108" s="109">
        <f t="shared" ref="E108" si="16">+E107/SUM($D107:$F107)*100</f>
        <v>77.990867579908667</v>
      </c>
      <c r="F108" s="109">
        <f t="shared" ref="F108" si="17">+F107/SUM($D107:$F107)*100</f>
        <v>1.872146118721461</v>
      </c>
      <c r="G108" s="30"/>
      <c r="H108" s="30"/>
      <c r="I108" s="30"/>
      <c r="J108" s="30"/>
      <c r="K108" s="30"/>
      <c r="L108" s="30"/>
    </row>
    <row r="109" spans="1:12" s="63" customFormat="1" ht="15" customHeight="1" x14ac:dyDescent="0.15">
      <c r="A109" s="195"/>
      <c r="B109" s="198"/>
      <c r="C109" s="181" t="s">
        <v>144</v>
      </c>
      <c r="D109" s="101">
        <v>473</v>
      </c>
      <c r="E109" s="101">
        <v>1750</v>
      </c>
      <c r="F109" s="101">
        <v>53</v>
      </c>
      <c r="G109" s="67"/>
      <c r="H109" s="67"/>
      <c r="I109" s="67"/>
      <c r="J109" s="67"/>
      <c r="K109" s="67"/>
      <c r="L109" s="67"/>
    </row>
    <row r="110" spans="1:12" s="5" customFormat="1" ht="15" customHeight="1" x14ac:dyDescent="0.15">
      <c r="A110" s="195"/>
      <c r="B110" s="198"/>
      <c r="C110" s="182"/>
      <c r="D110" s="116">
        <v>20.8</v>
      </c>
      <c r="E110" s="109">
        <v>76.900000000000006</v>
      </c>
      <c r="F110" s="109">
        <v>2.2999999999999998</v>
      </c>
      <c r="G110" s="30"/>
      <c r="H110" s="30"/>
      <c r="I110" s="30"/>
      <c r="J110" s="30"/>
      <c r="K110" s="30"/>
      <c r="L110" s="30"/>
    </row>
    <row r="111" spans="1:12" s="63" customFormat="1" ht="15" customHeight="1" x14ac:dyDescent="0.15">
      <c r="A111" s="195"/>
      <c r="B111" s="198"/>
      <c r="C111" s="181" t="s">
        <v>110</v>
      </c>
      <c r="D111" s="101">
        <v>459</v>
      </c>
      <c r="E111" s="101">
        <v>1593</v>
      </c>
      <c r="F111" s="101">
        <v>50</v>
      </c>
      <c r="G111" s="67"/>
      <c r="H111" s="67"/>
      <c r="I111" s="67"/>
      <c r="J111" s="67"/>
      <c r="K111" s="67"/>
      <c r="L111" s="67"/>
    </row>
    <row r="112" spans="1:12" s="5" customFormat="1" ht="15" customHeight="1" x14ac:dyDescent="0.15">
      <c r="A112" s="196"/>
      <c r="B112" s="199"/>
      <c r="C112" s="196"/>
      <c r="D112" s="102">
        <v>21.8</v>
      </c>
      <c r="E112" s="109">
        <v>75.8</v>
      </c>
      <c r="F112" s="109">
        <v>2.4</v>
      </c>
      <c r="G112" s="30"/>
      <c r="H112" s="30"/>
      <c r="I112" s="30"/>
      <c r="J112" s="30"/>
      <c r="K112" s="30"/>
      <c r="L112" s="30"/>
    </row>
    <row r="113" spans="1:12" s="10" customFormat="1" ht="22.5" customHeight="1" x14ac:dyDescent="0.15">
      <c r="A113" s="8"/>
      <c r="B113" s="7"/>
      <c r="C113" s="22"/>
      <c r="D113" s="23"/>
      <c r="E113" s="23"/>
      <c r="F113" s="23"/>
      <c r="G113" s="23"/>
      <c r="H113" s="23"/>
      <c r="I113" s="23"/>
      <c r="J113" s="23"/>
      <c r="K113" s="23"/>
      <c r="L113" s="23"/>
    </row>
    <row r="114" spans="1:12" s="5" customFormat="1" ht="11.25" customHeight="1" x14ac:dyDescent="0.15">
      <c r="A114" s="177" t="s">
        <v>108</v>
      </c>
      <c r="B114" s="209"/>
      <c r="C114" s="181" t="s">
        <v>109</v>
      </c>
      <c r="D114" s="106">
        <v>1</v>
      </c>
      <c r="E114" s="106">
        <v>2</v>
      </c>
      <c r="F114" s="106">
        <v>3</v>
      </c>
      <c r="G114" s="106">
        <v>4</v>
      </c>
      <c r="H114" s="106">
        <v>5</v>
      </c>
      <c r="I114" s="213" t="s">
        <v>50</v>
      </c>
      <c r="J114" s="125" t="s">
        <v>43</v>
      </c>
      <c r="K114" s="106">
        <v>3</v>
      </c>
      <c r="L114" s="106" t="s">
        <v>44</v>
      </c>
    </row>
    <row r="115" spans="1:12" s="5" customFormat="1" ht="30" customHeight="1" x14ac:dyDescent="0.15">
      <c r="A115" s="210"/>
      <c r="B115" s="211"/>
      <c r="C115" s="212"/>
      <c r="D115" s="73" t="s">
        <v>130</v>
      </c>
      <c r="E115" s="73" t="s">
        <v>261</v>
      </c>
      <c r="F115" s="73" t="s">
        <v>60</v>
      </c>
      <c r="G115" s="73" t="s">
        <v>59</v>
      </c>
      <c r="H115" s="73" t="s">
        <v>262</v>
      </c>
      <c r="I115" s="214"/>
      <c r="J115" s="4" t="s">
        <v>145</v>
      </c>
      <c r="K115" s="73" t="s">
        <v>60</v>
      </c>
      <c r="L115" s="73" t="s">
        <v>146</v>
      </c>
    </row>
    <row r="116" spans="1:12" s="63" customFormat="1" ht="15" customHeight="1" x14ac:dyDescent="0.15">
      <c r="A116" s="181" t="s">
        <v>176</v>
      </c>
      <c r="B116" s="215" t="s">
        <v>129</v>
      </c>
      <c r="C116" s="181" t="s">
        <v>161</v>
      </c>
      <c r="D116" s="101">
        <v>200</v>
      </c>
      <c r="E116" s="101">
        <v>488</v>
      </c>
      <c r="F116" s="101">
        <v>936</v>
      </c>
      <c r="G116" s="101">
        <v>399</v>
      </c>
      <c r="H116" s="101">
        <v>128</v>
      </c>
      <c r="I116" s="114">
        <v>39</v>
      </c>
      <c r="J116" s="115">
        <f>+D116+E116</f>
        <v>688</v>
      </c>
      <c r="K116" s="101">
        <f>+F116</f>
        <v>936</v>
      </c>
      <c r="L116" s="101">
        <f>+G116+H116</f>
        <v>527</v>
      </c>
    </row>
    <row r="117" spans="1:12" s="5" customFormat="1" ht="15" customHeight="1" x14ac:dyDescent="0.15">
      <c r="A117" s="195"/>
      <c r="B117" s="198"/>
      <c r="C117" s="182"/>
      <c r="D117" s="109">
        <f>+D116/SUM($D116:$I116)*100</f>
        <v>9.1324200913241995</v>
      </c>
      <c r="E117" s="109">
        <f t="shared" ref="E117:I117" si="18">+E116/SUM($D116:$I116)*100</f>
        <v>22.283105022831052</v>
      </c>
      <c r="F117" s="109">
        <f t="shared" si="18"/>
        <v>42.739726027397261</v>
      </c>
      <c r="G117" s="109">
        <f t="shared" si="18"/>
        <v>18.219178082191782</v>
      </c>
      <c r="H117" s="109">
        <f t="shared" si="18"/>
        <v>5.8447488584474883</v>
      </c>
      <c r="I117" s="141">
        <f t="shared" si="18"/>
        <v>1.7808219178082192</v>
      </c>
      <c r="J117" s="124">
        <f>+D117+E117</f>
        <v>31.415525114155251</v>
      </c>
      <c r="K117" s="109">
        <f>+F117</f>
        <v>42.739726027397261</v>
      </c>
      <c r="L117" s="109">
        <f>+G117+H117</f>
        <v>24.06392694063927</v>
      </c>
    </row>
    <row r="118" spans="1:12" s="63" customFormat="1" ht="15" customHeight="1" x14ac:dyDescent="0.15">
      <c r="A118" s="195"/>
      <c r="B118" s="198"/>
      <c r="C118" s="181" t="s">
        <v>144</v>
      </c>
      <c r="D118" s="101">
        <v>118</v>
      </c>
      <c r="E118" s="101">
        <v>473</v>
      </c>
      <c r="F118" s="101">
        <v>1234</v>
      </c>
      <c r="G118" s="101">
        <v>229</v>
      </c>
      <c r="H118" s="101">
        <v>174</v>
      </c>
      <c r="I118" s="114">
        <v>48</v>
      </c>
      <c r="J118" s="115">
        <v>591</v>
      </c>
      <c r="K118" s="101">
        <v>1234</v>
      </c>
      <c r="L118" s="101">
        <v>403</v>
      </c>
    </row>
    <row r="119" spans="1:12" s="5" customFormat="1" ht="15" customHeight="1" x14ac:dyDescent="0.15">
      <c r="A119" s="195"/>
      <c r="B119" s="198"/>
      <c r="C119" s="182"/>
      <c r="D119" s="109">
        <v>5.2</v>
      </c>
      <c r="E119" s="109">
        <v>20.8</v>
      </c>
      <c r="F119" s="109">
        <v>54.2</v>
      </c>
      <c r="G119" s="109">
        <v>10.1</v>
      </c>
      <c r="H119" s="109">
        <v>7.6</v>
      </c>
      <c r="I119" s="141">
        <v>2.1</v>
      </c>
      <c r="J119" s="124">
        <v>26</v>
      </c>
      <c r="K119" s="109">
        <v>54.2</v>
      </c>
      <c r="L119" s="109">
        <v>17.7</v>
      </c>
    </row>
    <row r="120" spans="1:12" s="63" customFormat="1" ht="15" customHeight="1" x14ac:dyDescent="0.15">
      <c r="A120" s="195"/>
      <c r="B120" s="198"/>
      <c r="C120" s="181" t="s">
        <v>110</v>
      </c>
      <c r="D120" s="101">
        <v>116</v>
      </c>
      <c r="E120" s="101">
        <v>480</v>
      </c>
      <c r="F120" s="101">
        <v>1077</v>
      </c>
      <c r="G120" s="101">
        <v>228</v>
      </c>
      <c r="H120" s="101">
        <v>162</v>
      </c>
      <c r="I120" s="114">
        <v>39</v>
      </c>
      <c r="J120" s="115">
        <v>596</v>
      </c>
      <c r="K120" s="101">
        <v>1077</v>
      </c>
      <c r="L120" s="101">
        <v>390</v>
      </c>
    </row>
    <row r="121" spans="1:12" s="5" customFormat="1" ht="15" customHeight="1" x14ac:dyDescent="0.15">
      <c r="A121" s="196"/>
      <c r="B121" s="199"/>
      <c r="C121" s="196"/>
      <c r="D121" s="109">
        <v>5.5</v>
      </c>
      <c r="E121" s="109">
        <v>22.8</v>
      </c>
      <c r="F121" s="109">
        <v>51.2</v>
      </c>
      <c r="G121" s="109">
        <v>10.8</v>
      </c>
      <c r="H121" s="109">
        <v>7.7</v>
      </c>
      <c r="I121" s="141">
        <v>1.9</v>
      </c>
      <c r="J121" s="112">
        <v>28.353948620361564</v>
      </c>
      <c r="K121" s="109">
        <v>51.236917221693624</v>
      </c>
      <c r="L121" s="109">
        <v>18.553758325404377</v>
      </c>
    </row>
    <row r="122" spans="1:12" s="10" customFormat="1" ht="11.25" customHeight="1" x14ac:dyDescent="0.15">
      <c r="A122" s="36"/>
      <c r="B122" s="7"/>
      <c r="C122" s="22"/>
      <c r="D122" s="23"/>
      <c r="E122" s="23"/>
      <c r="F122" s="23"/>
      <c r="G122" s="23"/>
      <c r="H122" s="23"/>
      <c r="I122" s="23"/>
      <c r="J122" s="23"/>
      <c r="K122" s="23"/>
      <c r="L122" s="23"/>
    </row>
    <row r="123" spans="1:12" s="5" customFormat="1" ht="11.25" customHeight="1" x14ac:dyDescent="0.15">
      <c r="A123" s="177" t="s">
        <v>108</v>
      </c>
      <c r="B123" s="209"/>
      <c r="C123" s="181" t="s">
        <v>109</v>
      </c>
      <c r="D123" s="106">
        <v>1</v>
      </c>
      <c r="E123" s="106">
        <v>2</v>
      </c>
      <c r="F123" s="106">
        <v>3</v>
      </c>
      <c r="G123" s="106">
        <v>4</v>
      </c>
      <c r="H123" s="106">
        <v>5</v>
      </c>
      <c r="I123" s="213" t="s">
        <v>50</v>
      </c>
      <c r="J123" s="125" t="s">
        <v>43</v>
      </c>
      <c r="K123" s="106">
        <v>3</v>
      </c>
      <c r="L123" s="106" t="s">
        <v>44</v>
      </c>
    </row>
    <row r="124" spans="1:12" s="5" customFormat="1" ht="42" customHeight="1" x14ac:dyDescent="0.15">
      <c r="A124" s="210"/>
      <c r="B124" s="211"/>
      <c r="C124" s="212"/>
      <c r="D124" s="73" t="s">
        <v>57</v>
      </c>
      <c r="E124" s="73" t="s">
        <v>263</v>
      </c>
      <c r="F124" s="73" t="s">
        <v>52</v>
      </c>
      <c r="G124" s="73" t="s">
        <v>252</v>
      </c>
      <c r="H124" s="73" t="s">
        <v>58</v>
      </c>
      <c r="I124" s="214"/>
      <c r="J124" s="4" t="s">
        <v>57</v>
      </c>
      <c r="K124" s="73" t="s">
        <v>52</v>
      </c>
      <c r="L124" s="73" t="s">
        <v>58</v>
      </c>
    </row>
    <row r="125" spans="1:12" s="63" customFormat="1" ht="15" customHeight="1" x14ac:dyDescent="0.15">
      <c r="A125" s="181" t="s">
        <v>20</v>
      </c>
      <c r="B125" s="215" t="s">
        <v>133</v>
      </c>
      <c r="C125" s="181" t="s">
        <v>161</v>
      </c>
      <c r="D125" s="101">
        <v>256</v>
      </c>
      <c r="E125" s="101">
        <v>886</v>
      </c>
      <c r="F125" s="101">
        <v>721</v>
      </c>
      <c r="G125" s="101">
        <v>172</v>
      </c>
      <c r="H125" s="101">
        <v>48</v>
      </c>
      <c r="I125" s="107">
        <v>107</v>
      </c>
      <c r="J125" s="108">
        <f>+D125+E125</f>
        <v>1142</v>
      </c>
      <c r="K125" s="101">
        <f>+F125</f>
        <v>721</v>
      </c>
      <c r="L125" s="101">
        <f>+G125+H125</f>
        <v>220</v>
      </c>
    </row>
    <row r="126" spans="1:12" s="5" customFormat="1" ht="15" customHeight="1" x14ac:dyDescent="0.15">
      <c r="A126" s="195"/>
      <c r="B126" s="198"/>
      <c r="C126" s="182"/>
      <c r="D126" s="109">
        <f>+D125/SUM($D125:$I125)*100</f>
        <v>11.689497716894977</v>
      </c>
      <c r="E126" s="109">
        <f t="shared" ref="E126:I126" si="19">+E125/SUM($D125:$I125)*100</f>
        <v>40.456621004566209</v>
      </c>
      <c r="F126" s="109">
        <f t="shared" si="19"/>
        <v>32.922374429223744</v>
      </c>
      <c r="G126" s="109">
        <f t="shared" si="19"/>
        <v>7.8538812785388128</v>
      </c>
      <c r="H126" s="109">
        <f t="shared" si="19"/>
        <v>2.1917808219178081</v>
      </c>
      <c r="I126" s="110">
        <f t="shared" si="19"/>
        <v>4.8858447488584478</v>
      </c>
      <c r="J126" s="111">
        <f>+D126+E126</f>
        <v>52.146118721461185</v>
      </c>
      <c r="K126" s="124">
        <f>+F126</f>
        <v>32.922374429223744</v>
      </c>
      <c r="L126" s="109">
        <f>+G126+H126</f>
        <v>10.045662100456621</v>
      </c>
    </row>
    <row r="127" spans="1:12" s="63" customFormat="1" ht="15" customHeight="1" x14ac:dyDescent="0.15">
      <c r="A127" s="195"/>
      <c r="B127" s="198"/>
      <c r="C127" s="181" t="s">
        <v>144</v>
      </c>
      <c r="D127" s="101">
        <v>298</v>
      </c>
      <c r="E127" s="101">
        <v>943</v>
      </c>
      <c r="F127" s="101">
        <v>709</v>
      </c>
      <c r="G127" s="101">
        <v>182</v>
      </c>
      <c r="H127" s="101">
        <v>75</v>
      </c>
      <c r="I127" s="107">
        <v>69</v>
      </c>
      <c r="J127" s="108">
        <v>1241</v>
      </c>
      <c r="K127" s="101">
        <v>709</v>
      </c>
      <c r="L127" s="101">
        <v>257</v>
      </c>
    </row>
    <row r="128" spans="1:12" s="5" customFormat="1" ht="15" customHeight="1" x14ac:dyDescent="0.15">
      <c r="A128" s="195"/>
      <c r="B128" s="198"/>
      <c r="C128" s="182"/>
      <c r="D128" s="109">
        <v>13.1</v>
      </c>
      <c r="E128" s="109">
        <v>41.4</v>
      </c>
      <c r="F128" s="109">
        <v>31.2</v>
      </c>
      <c r="G128" s="109">
        <v>8</v>
      </c>
      <c r="H128" s="109">
        <v>3.3</v>
      </c>
      <c r="I128" s="110">
        <v>3</v>
      </c>
      <c r="J128" s="111">
        <v>54.5</v>
      </c>
      <c r="K128" s="124">
        <v>31.2</v>
      </c>
      <c r="L128" s="109">
        <v>11.3</v>
      </c>
    </row>
    <row r="129" spans="1:12" s="63" customFormat="1" ht="15" customHeight="1" x14ac:dyDescent="0.15">
      <c r="A129" s="195"/>
      <c r="B129" s="198"/>
      <c r="C129" s="181" t="s">
        <v>110</v>
      </c>
      <c r="D129" s="101">
        <v>204</v>
      </c>
      <c r="E129" s="101">
        <v>786</v>
      </c>
      <c r="F129" s="101">
        <v>745</v>
      </c>
      <c r="G129" s="101">
        <v>174</v>
      </c>
      <c r="H129" s="101">
        <v>56</v>
      </c>
      <c r="I129" s="107">
        <v>137</v>
      </c>
      <c r="J129" s="108">
        <v>990</v>
      </c>
      <c r="K129" s="115">
        <v>745</v>
      </c>
      <c r="L129" s="101">
        <v>230</v>
      </c>
    </row>
    <row r="130" spans="1:12" s="5" customFormat="1" ht="15" customHeight="1" x14ac:dyDescent="0.15">
      <c r="A130" s="196"/>
      <c r="B130" s="199"/>
      <c r="C130" s="196"/>
      <c r="D130" s="109">
        <v>9.6999999999999993</v>
      </c>
      <c r="E130" s="109">
        <v>37.4</v>
      </c>
      <c r="F130" s="109">
        <v>35.4</v>
      </c>
      <c r="G130" s="109">
        <v>8.3000000000000007</v>
      </c>
      <c r="H130" s="109">
        <v>2.7</v>
      </c>
      <c r="I130" s="110">
        <v>6.5</v>
      </c>
      <c r="J130" s="112">
        <v>47.1</v>
      </c>
      <c r="K130" s="109">
        <v>35.4</v>
      </c>
      <c r="L130" s="109">
        <v>10.9</v>
      </c>
    </row>
    <row r="131" spans="1:12" s="5" customFormat="1" ht="15" customHeight="1" x14ac:dyDescent="0.15">
      <c r="A131" s="55"/>
      <c r="B131" s="7"/>
      <c r="C131" s="53"/>
      <c r="D131" s="93"/>
      <c r="E131" s="93"/>
      <c r="F131" s="93"/>
      <c r="G131" s="93"/>
      <c r="H131" s="93"/>
      <c r="I131" s="93"/>
      <c r="J131" s="94"/>
      <c r="K131" s="93"/>
      <c r="L131" s="93"/>
    </row>
    <row r="132" spans="1:12" s="1" customFormat="1" ht="24.75" customHeight="1" x14ac:dyDescent="0.15">
      <c r="A132" s="176" t="s">
        <v>177</v>
      </c>
      <c r="B132" s="176"/>
      <c r="C132" s="176"/>
      <c r="D132" s="176"/>
      <c r="E132" s="176"/>
      <c r="F132" s="176"/>
      <c r="G132" s="176"/>
      <c r="H132" s="176"/>
      <c r="I132" s="176"/>
      <c r="J132" s="176"/>
      <c r="K132" s="176"/>
      <c r="L132" s="176"/>
    </row>
    <row r="133" spans="1:12" s="5" customFormat="1" ht="11.25" customHeight="1" x14ac:dyDescent="0.15">
      <c r="A133" s="177" t="s">
        <v>108</v>
      </c>
      <c r="B133" s="209"/>
      <c r="C133" s="181" t="s">
        <v>109</v>
      </c>
      <c r="D133" s="183" t="s">
        <v>56</v>
      </c>
      <c r="E133" s="183" t="s">
        <v>253</v>
      </c>
      <c r="F133" s="187" t="s">
        <v>50</v>
      </c>
      <c r="G133" s="42"/>
      <c r="H133" s="33"/>
      <c r="I133" s="33"/>
      <c r="J133" s="33"/>
      <c r="K133" s="33"/>
      <c r="L133" s="33"/>
    </row>
    <row r="134" spans="1:12" s="5" customFormat="1" ht="30" customHeight="1" x14ac:dyDescent="0.15">
      <c r="A134" s="210"/>
      <c r="B134" s="211"/>
      <c r="C134" s="212"/>
      <c r="D134" s="184"/>
      <c r="E134" s="184"/>
      <c r="F134" s="188"/>
      <c r="G134" s="30"/>
      <c r="H134" s="30"/>
      <c r="I134" s="30"/>
      <c r="J134" s="30"/>
      <c r="K134" s="30"/>
      <c r="L134" s="30"/>
    </row>
    <row r="135" spans="1:12" s="63" customFormat="1" ht="15" customHeight="1" x14ac:dyDescent="0.15">
      <c r="A135" s="181" t="s">
        <v>178</v>
      </c>
      <c r="B135" s="215" t="s">
        <v>132</v>
      </c>
      <c r="C135" s="181" t="s">
        <v>161</v>
      </c>
      <c r="D135" s="101">
        <v>1414</v>
      </c>
      <c r="E135" s="101">
        <v>676</v>
      </c>
      <c r="F135" s="101">
        <v>100</v>
      </c>
      <c r="G135" s="67"/>
      <c r="H135" s="67"/>
      <c r="I135" s="67"/>
      <c r="J135" s="67"/>
      <c r="K135" s="67"/>
      <c r="L135" s="67"/>
    </row>
    <row r="136" spans="1:12" s="5" customFormat="1" ht="15" customHeight="1" x14ac:dyDescent="0.15">
      <c r="A136" s="195"/>
      <c r="B136" s="198"/>
      <c r="C136" s="182"/>
      <c r="D136" s="109">
        <f>+D135/SUM($D135:$F135)*100</f>
        <v>64.566210045662103</v>
      </c>
      <c r="E136" s="109">
        <f t="shared" ref="E136" si="20">+E135/SUM($D135:$F135)*100</f>
        <v>30.8675799086758</v>
      </c>
      <c r="F136" s="109">
        <f t="shared" ref="F136" si="21">+F135/SUM($D135:$F135)*100</f>
        <v>4.5662100456620998</v>
      </c>
      <c r="G136" s="30"/>
      <c r="H136" s="30"/>
      <c r="I136" s="30"/>
      <c r="J136" s="30"/>
      <c r="K136" s="30"/>
      <c r="L136" s="30"/>
    </row>
    <row r="137" spans="1:12" s="63" customFormat="1" ht="15" customHeight="1" x14ac:dyDescent="0.15">
      <c r="A137" s="195"/>
      <c r="B137" s="198"/>
      <c r="C137" s="181" t="s">
        <v>144</v>
      </c>
      <c r="D137" s="101">
        <v>1477</v>
      </c>
      <c r="E137" s="101">
        <v>678</v>
      </c>
      <c r="F137" s="101">
        <v>121</v>
      </c>
      <c r="G137" s="67"/>
      <c r="H137" s="67"/>
      <c r="I137" s="67"/>
      <c r="J137" s="67"/>
      <c r="K137" s="67"/>
      <c r="L137" s="67"/>
    </row>
    <row r="138" spans="1:12" s="5" customFormat="1" ht="15" customHeight="1" x14ac:dyDescent="0.15">
      <c r="A138" s="195"/>
      <c r="B138" s="198"/>
      <c r="C138" s="182"/>
      <c r="D138" s="109">
        <v>64.900000000000006</v>
      </c>
      <c r="E138" s="109">
        <v>29.8</v>
      </c>
      <c r="F138" s="109">
        <v>5.3</v>
      </c>
      <c r="G138" s="30"/>
      <c r="H138" s="30"/>
      <c r="I138" s="30"/>
      <c r="J138" s="30"/>
      <c r="K138" s="30"/>
      <c r="L138" s="30"/>
    </row>
    <row r="139" spans="1:12" s="63" customFormat="1" ht="15" customHeight="1" x14ac:dyDescent="0.15">
      <c r="A139" s="195"/>
      <c r="B139" s="198"/>
      <c r="C139" s="181" t="s">
        <v>110</v>
      </c>
      <c r="D139" s="101">
        <v>1425</v>
      </c>
      <c r="E139" s="101">
        <v>577</v>
      </c>
      <c r="F139" s="101">
        <v>100</v>
      </c>
      <c r="G139" s="67"/>
      <c r="H139" s="67"/>
      <c r="I139" s="67"/>
      <c r="J139" s="67"/>
      <c r="K139" s="67"/>
      <c r="L139" s="67"/>
    </row>
    <row r="140" spans="1:12" s="5" customFormat="1" ht="15" customHeight="1" x14ac:dyDescent="0.15">
      <c r="A140" s="196"/>
      <c r="B140" s="199"/>
      <c r="C140" s="196"/>
      <c r="D140" s="109">
        <v>67.8</v>
      </c>
      <c r="E140" s="102">
        <v>27.5</v>
      </c>
      <c r="F140" s="109">
        <v>4.8</v>
      </c>
      <c r="G140" s="30"/>
      <c r="H140" s="30"/>
      <c r="I140" s="30"/>
      <c r="J140" s="30"/>
      <c r="K140" s="30"/>
      <c r="L140" s="30"/>
    </row>
    <row r="141" spans="1:12" s="10" customFormat="1" ht="12.75" customHeight="1" x14ac:dyDescent="0.15">
      <c r="A141" s="8"/>
      <c r="B141" s="7"/>
      <c r="C141" s="22"/>
      <c r="D141" s="23"/>
      <c r="E141" s="23"/>
      <c r="F141" s="23"/>
      <c r="G141" s="23"/>
      <c r="H141" s="23"/>
      <c r="I141" s="23"/>
      <c r="J141" s="23"/>
      <c r="K141" s="23"/>
      <c r="L141" s="23"/>
    </row>
    <row r="142" spans="1:12" s="2" customFormat="1" ht="11.25" customHeight="1" x14ac:dyDescent="0.15">
      <c r="A142" s="177" t="s">
        <v>108</v>
      </c>
      <c r="B142" s="209"/>
      <c r="C142" s="181" t="s">
        <v>109</v>
      </c>
      <c r="D142" s="106">
        <v>1</v>
      </c>
      <c r="E142" s="106">
        <v>2</v>
      </c>
      <c r="F142" s="106">
        <v>3</v>
      </c>
      <c r="G142" s="106">
        <v>4</v>
      </c>
      <c r="H142" s="106">
        <v>5</v>
      </c>
      <c r="I142" s="213" t="s">
        <v>50</v>
      </c>
      <c r="J142" s="105" t="s">
        <v>43</v>
      </c>
      <c r="K142" s="106">
        <v>3</v>
      </c>
      <c r="L142" s="106" t="s">
        <v>44</v>
      </c>
    </row>
    <row r="143" spans="1:12" s="5" customFormat="1" ht="42" customHeight="1" x14ac:dyDescent="0.15">
      <c r="A143" s="210"/>
      <c r="B143" s="211"/>
      <c r="C143" s="212"/>
      <c r="D143" s="76" t="s">
        <v>47</v>
      </c>
      <c r="E143" s="76" t="s">
        <v>45</v>
      </c>
      <c r="F143" s="76" t="s">
        <v>52</v>
      </c>
      <c r="G143" s="76" t="s">
        <v>46</v>
      </c>
      <c r="H143" s="76" t="s">
        <v>245</v>
      </c>
      <c r="I143" s="214"/>
      <c r="J143" s="92" t="s">
        <v>51</v>
      </c>
      <c r="K143" s="76" t="s">
        <v>52</v>
      </c>
      <c r="L143" s="76" t="s">
        <v>49</v>
      </c>
    </row>
    <row r="144" spans="1:12" s="63" customFormat="1" ht="15" customHeight="1" x14ac:dyDescent="0.15">
      <c r="A144" s="181" t="s">
        <v>21</v>
      </c>
      <c r="B144" s="215" t="s">
        <v>2</v>
      </c>
      <c r="C144" s="181" t="s">
        <v>144</v>
      </c>
      <c r="D144" s="101">
        <v>139</v>
      </c>
      <c r="E144" s="101">
        <v>515</v>
      </c>
      <c r="F144" s="101">
        <v>1086</v>
      </c>
      <c r="G144" s="101">
        <v>231</v>
      </c>
      <c r="H144" s="101">
        <v>161</v>
      </c>
      <c r="I144" s="114">
        <v>58</v>
      </c>
      <c r="J144" s="115">
        <f>+D144+E144</f>
        <v>654</v>
      </c>
      <c r="K144" s="101">
        <f>+F144</f>
        <v>1086</v>
      </c>
      <c r="L144" s="101">
        <f>+G144+H144</f>
        <v>392</v>
      </c>
    </row>
    <row r="145" spans="1:12" s="5" customFormat="1" ht="15" customHeight="1" x14ac:dyDescent="0.15">
      <c r="A145" s="195"/>
      <c r="B145" s="198"/>
      <c r="C145" s="182"/>
      <c r="D145" s="109">
        <f>+D144/SUM($D144:$I144)*100</f>
        <v>6.3470319634703189</v>
      </c>
      <c r="E145" s="109">
        <f t="shared" ref="E145:I145" si="22">+E144/SUM($D144:$I144)*100</f>
        <v>23.515981735159816</v>
      </c>
      <c r="F145" s="109">
        <f t="shared" si="22"/>
        <v>49.589041095890416</v>
      </c>
      <c r="G145" s="109">
        <f t="shared" si="22"/>
        <v>10.547945205479452</v>
      </c>
      <c r="H145" s="109">
        <f t="shared" si="22"/>
        <v>7.3515981735159812</v>
      </c>
      <c r="I145" s="141">
        <f t="shared" si="22"/>
        <v>2.6484018264840183</v>
      </c>
      <c r="J145" s="112">
        <f>+D145+E145</f>
        <v>29.863013698630134</v>
      </c>
      <c r="K145" s="109">
        <f>+F145</f>
        <v>49.589041095890416</v>
      </c>
      <c r="L145" s="109">
        <f>+G145+H145</f>
        <v>17.899543378995432</v>
      </c>
    </row>
    <row r="146" spans="1:12" s="63" customFormat="1" ht="15" customHeight="1" x14ac:dyDescent="0.15">
      <c r="A146" s="195"/>
      <c r="B146" s="198"/>
      <c r="C146" s="181" t="s">
        <v>144</v>
      </c>
      <c r="D146" s="101">
        <v>119</v>
      </c>
      <c r="E146" s="101">
        <v>461</v>
      </c>
      <c r="F146" s="101">
        <v>1122</v>
      </c>
      <c r="G146" s="101">
        <v>278</v>
      </c>
      <c r="H146" s="101">
        <v>220</v>
      </c>
      <c r="I146" s="114">
        <v>76</v>
      </c>
      <c r="J146" s="115">
        <v>580</v>
      </c>
      <c r="K146" s="101">
        <v>1122</v>
      </c>
      <c r="L146" s="101">
        <v>498</v>
      </c>
    </row>
    <row r="147" spans="1:12" s="5" customFormat="1" ht="15" customHeight="1" x14ac:dyDescent="0.15">
      <c r="A147" s="195"/>
      <c r="B147" s="198"/>
      <c r="C147" s="182"/>
      <c r="D147" s="109">
        <v>5.2</v>
      </c>
      <c r="E147" s="109">
        <v>20.3</v>
      </c>
      <c r="F147" s="109">
        <v>49.3</v>
      </c>
      <c r="G147" s="109">
        <v>12.2</v>
      </c>
      <c r="H147" s="109">
        <v>9.6999999999999993</v>
      </c>
      <c r="I147" s="141">
        <v>3.3</v>
      </c>
      <c r="J147" s="112">
        <v>25.48330404217926</v>
      </c>
      <c r="K147" s="109">
        <v>49.297012302284706</v>
      </c>
      <c r="L147" s="109">
        <v>21.880492091388401</v>
      </c>
    </row>
    <row r="148" spans="1:12" s="63" customFormat="1" ht="15" customHeight="1" x14ac:dyDescent="0.15">
      <c r="A148" s="195"/>
      <c r="B148" s="198"/>
      <c r="C148" s="181" t="s">
        <v>110</v>
      </c>
      <c r="D148" s="101">
        <v>112</v>
      </c>
      <c r="E148" s="101">
        <v>460</v>
      </c>
      <c r="F148" s="101">
        <v>984</v>
      </c>
      <c r="G148" s="101">
        <v>241</v>
      </c>
      <c r="H148" s="101">
        <v>209</v>
      </c>
      <c r="I148" s="114">
        <v>96</v>
      </c>
      <c r="J148" s="115">
        <v>572</v>
      </c>
      <c r="K148" s="101">
        <v>984</v>
      </c>
      <c r="L148" s="101">
        <v>450</v>
      </c>
    </row>
    <row r="149" spans="1:12" s="5" customFormat="1" ht="15" customHeight="1" x14ac:dyDescent="0.15">
      <c r="A149" s="196"/>
      <c r="B149" s="199"/>
      <c r="C149" s="196"/>
      <c r="D149" s="109">
        <v>5.3</v>
      </c>
      <c r="E149" s="109">
        <v>21.9</v>
      </c>
      <c r="F149" s="109">
        <v>46.8</v>
      </c>
      <c r="G149" s="109">
        <v>11.5</v>
      </c>
      <c r="H149" s="109">
        <v>9.9</v>
      </c>
      <c r="I149" s="141">
        <v>4.5999999999999996</v>
      </c>
      <c r="J149" s="112">
        <v>27.212178877259753</v>
      </c>
      <c r="K149" s="109">
        <v>46.812559467174118</v>
      </c>
      <c r="L149" s="109">
        <v>21.408182683158898</v>
      </c>
    </row>
    <row r="150" spans="1:12" s="5" customFormat="1" ht="15" customHeight="1" x14ac:dyDescent="0.15">
      <c r="A150" s="90"/>
      <c r="B150" s="87"/>
      <c r="C150" s="90"/>
      <c r="D150" s="61"/>
      <c r="E150" s="61"/>
      <c r="F150" s="61"/>
      <c r="G150" s="61"/>
      <c r="H150" s="61"/>
      <c r="I150" s="61"/>
      <c r="J150" s="88"/>
      <c r="K150" s="61"/>
      <c r="L150" s="61"/>
    </row>
    <row r="151" spans="1:12" s="5" customFormat="1" ht="15" customHeight="1" x14ac:dyDescent="0.15">
      <c r="A151" s="177" t="s">
        <v>108</v>
      </c>
      <c r="B151" s="209"/>
      <c r="C151" s="181" t="s">
        <v>109</v>
      </c>
      <c r="D151" s="183" t="s">
        <v>244</v>
      </c>
      <c r="E151" s="183" t="s">
        <v>179</v>
      </c>
      <c r="F151" s="187" t="s">
        <v>48</v>
      </c>
      <c r="G151" s="231"/>
      <c r="H151" s="143"/>
      <c r="I151" s="143"/>
      <c r="J151" s="144"/>
      <c r="K151" s="143"/>
      <c r="L151" s="143"/>
    </row>
    <row r="152" spans="1:12" s="5" customFormat="1" ht="24" customHeight="1" x14ac:dyDescent="0.15">
      <c r="A152" s="210"/>
      <c r="B152" s="211"/>
      <c r="C152" s="182"/>
      <c r="D152" s="184"/>
      <c r="E152" s="186"/>
      <c r="F152" s="188"/>
      <c r="G152" s="231"/>
      <c r="H152" s="143"/>
      <c r="I152" s="143"/>
      <c r="J152" s="144"/>
      <c r="K152" s="143"/>
      <c r="L152" s="143"/>
    </row>
    <row r="153" spans="1:12" s="5" customFormat="1" ht="21.95" customHeight="1" x14ac:dyDescent="0.15">
      <c r="A153" s="232" t="s">
        <v>182</v>
      </c>
      <c r="B153" s="234" t="s">
        <v>181</v>
      </c>
      <c r="C153" s="194" t="s">
        <v>161</v>
      </c>
      <c r="D153" s="101">
        <v>79</v>
      </c>
      <c r="E153" s="101">
        <v>716</v>
      </c>
      <c r="F153" s="101">
        <v>36</v>
      </c>
      <c r="G153" s="236" t="s">
        <v>276</v>
      </c>
      <c r="H153" s="237"/>
      <c r="I153" s="237"/>
      <c r="J153" s="237"/>
      <c r="K153" s="237"/>
      <c r="L153" s="237"/>
    </row>
    <row r="154" spans="1:12" s="5" customFormat="1" ht="21.95" customHeight="1" x14ac:dyDescent="0.15">
      <c r="A154" s="233"/>
      <c r="B154" s="235"/>
      <c r="C154" s="182"/>
      <c r="D154" s="102">
        <f>+D153/SUM($D153:$F153)*100</f>
        <v>9.5066185318892895</v>
      </c>
      <c r="E154" s="102">
        <f t="shared" ref="E154" si="23">+E153/SUM($D153:$F153)*100</f>
        <v>86.161251504211791</v>
      </c>
      <c r="F154" s="102">
        <f t="shared" ref="F154" si="24">+F153/SUM($D153:$F153)*100</f>
        <v>4.3321299638989164</v>
      </c>
      <c r="G154" s="174"/>
      <c r="H154" s="172"/>
      <c r="I154" s="172"/>
      <c r="J154" s="172"/>
      <c r="K154" s="172"/>
      <c r="L154" s="172"/>
    </row>
    <row r="155" spans="1:12" s="5" customFormat="1" ht="15" customHeight="1" x14ac:dyDescent="0.15">
      <c r="A155" s="90"/>
      <c r="B155" s="229" t="s">
        <v>279</v>
      </c>
      <c r="C155" s="230"/>
      <c r="D155" s="230"/>
      <c r="E155" s="230"/>
      <c r="F155" s="230"/>
      <c r="G155" s="230"/>
      <c r="H155" s="230"/>
      <c r="I155" s="230"/>
      <c r="J155" s="230"/>
      <c r="K155" s="61"/>
      <c r="L155" s="61"/>
    </row>
    <row r="156" spans="1:12" s="5" customFormat="1" ht="15" customHeight="1" x14ac:dyDescent="0.15">
      <c r="A156" s="177" t="s">
        <v>108</v>
      </c>
      <c r="B156" s="209"/>
      <c r="C156" s="181" t="s">
        <v>109</v>
      </c>
      <c r="D156" s="183" t="s">
        <v>264</v>
      </c>
      <c r="E156" s="183" t="s">
        <v>265</v>
      </c>
      <c r="F156" s="187" t="s">
        <v>48</v>
      </c>
      <c r="G156" s="231"/>
      <c r="H156" s="61"/>
      <c r="I156" s="61"/>
      <c r="J156" s="88"/>
      <c r="K156" s="61"/>
      <c r="L156" s="61"/>
    </row>
    <row r="157" spans="1:12" s="5" customFormat="1" ht="22.5" customHeight="1" x14ac:dyDescent="0.15">
      <c r="A157" s="210"/>
      <c r="B157" s="211"/>
      <c r="C157" s="182"/>
      <c r="D157" s="184"/>
      <c r="E157" s="186"/>
      <c r="F157" s="188"/>
      <c r="G157" s="231"/>
      <c r="H157" s="61"/>
      <c r="I157" s="61"/>
      <c r="J157" s="88"/>
      <c r="K157" s="61"/>
      <c r="L157" s="61"/>
    </row>
    <row r="158" spans="1:12" s="5" customFormat="1" ht="21.95" customHeight="1" x14ac:dyDescent="0.15">
      <c r="A158" s="232" t="s">
        <v>183</v>
      </c>
      <c r="B158" s="234" t="s">
        <v>180</v>
      </c>
      <c r="C158" s="194" t="s">
        <v>161</v>
      </c>
      <c r="D158" s="101">
        <v>551</v>
      </c>
      <c r="E158" s="101">
        <v>634</v>
      </c>
      <c r="F158" s="101">
        <v>148</v>
      </c>
      <c r="G158" s="173"/>
      <c r="H158" s="61"/>
      <c r="I158" s="61"/>
      <c r="J158" s="88"/>
      <c r="K158" s="61"/>
      <c r="L158" s="61"/>
    </row>
    <row r="159" spans="1:12" s="5" customFormat="1" ht="21.95" customHeight="1" x14ac:dyDescent="0.15">
      <c r="A159" s="233"/>
      <c r="B159" s="235"/>
      <c r="C159" s="182"/>
      <c r="D159" s="102">
        <f>+D158/SUM($D158:$F158)*100</f>
        <v>41.335333833458364</v>
      </c>
      <c r="E159" s="102">
        <f t="shared" ref="E159" si="25">+E158/SUM($D158:$F158)*100</f>
        <v>47.56189047261816</v>
      </c>
      <c r="F159" s="102">
        <f t="shared" ref="F159" si="26">+F158/SUM($D158:$F158)*100</f>
        <v>11.10277569392348</v>
      </c>
      <c r="G159" s="174"/>
      <c r="H159" s="61"/>
      <c r="I159" s="61"/>
      <c r="J159" s="88"/>
      <c r="K159" s="61"/>
      <c r="L159" s="61"/>
    </row>
    <row r="160" spans="1:12" s="5" customFormat="1" ht="15" customHeight="1" x14ac:dyDescent="0.15">
      <c r="A160" s="90"/>
      <c r="B160" s="238" t="s">
        <v>280</v>
      </c>
      <c r="C160" s="239"/>
      <c r="D160" s="239"/>
      <c r="E160" s="239"/>
      <c r="F160" s="239"/>
      <c r="G160" s="239"/>
      <c r="H160" s="240"/>
      <c r="I160" s="61"/>
      <c r="J160" s="88"/>
      <c r="K160" s="61"/>
      <c r="L160" s="61"/>
    </row>
    <row r="161" spans="1:12" s="11" customFormat="1" ht="11.25" customHeight="1" x14ac:dyDescent="0.15">
      <c r="A161" s="222" t="s">
        <v>235</v>
      </c>
      <c r="B161" s="223"/>
      <c r="C161" s="181" t="s">
        <v>109</v>
      </c>
      <c r="D161" s="216" t="s">
        <v>185</v>
      </c>
      <c r="E161" s="216" t="s">
        <v>186</v>
      </c>
      <c r="F161" s="216" t="s">
        <v>187</v>
      </c>
      <c r="G161" s="216" t="s">
        <v>188</v>
      </c>
      <c r="H161" s="216" t="s">
        <v>189</v>
      </c>
      <c r="I161" s="216" t="s">
        <v>190</v>
      </c>
      <c r="J161" s="216" t="s">
        <v>80</v>
      </c>
      <c r="K161" s="78"/>
      <c r="L161" s="80"/>
    </row>
    <row r="162" spans="1:12" s="11" customFormat="1" ht="67.5" customHeight="1" x14ac:dyDescent="0.15">
      <c r="A162" s="224"/>
      <c r="B162" s="225"/>
      <c r="C162" s="212"/>
      <c r="D162" s="226"/>
      <c r="E162" s="226"/>
      <c r="F162" s="226"/>
      <c r="G162" s="226"/>
      <c r="H162" s="226"/>
      <c r="I162" s="226"/>
      <c r="J162" s="226"/>
      <c r="K162" s="17"/>
      <c r="L162" s="12"/>
    </row>
    <row r="163" spans="1:12" s="11" customFormat="1" ht="15" customHeight="1" x14ac:dyDescent="0.15">
      <c r="A163" s="216" t="s">
        <v>184</v>
      </c>
      <c r="B163" s="241" t="s">
        <v>173</v>
      </c>
      <c r="C163" s="181" t="s">
        <v>161</v>
      </c>
      <c r="D163" s="101">
        <v>195</v>
      </c>
      <c r="E163" s="101">
        <v>213</v>
      </c>
      <c r="F163" s="101">
        <v>215</v>
      </c>
      <c r="G163" s="101">
        <v>350</v>
      </c>
      <c r="H163" s="101">
        <v>172</v>
      </c>
      <c r="I163" s="101">
        <v>443</v>
      </c>
      <c r="J163" s="101">
        <v>155</v>
      </c>
      <c r="K163" s="17"/>
      <c r="L163" s="12"/>
    </row>
    <row r="164" spans="1:12" s="11" customFormat="1" ht="15" customHeight="1" x14ac:dyDescent="0.15">
      <c r="A164" s="228"/>
      <c r="B164" s="199"/>
      <c r="C164" s="196"/>
      <c r="D164" s="109">
        <f>+D163/SUM($E$153,$E$158)*100</f>
        <v>14.444444444444443</v>
      </c>
      <c r="E164" s="109">
        <f t="shared" ref="E164:J164" si="27">+E163/SUM($E$153,$E$158)*100</f>
        <v>15.777777777777777</v>
      </c>
      <c r="F164" s="109">
        <f t="shared" si="27"/>
        <v>15.925925925925927</v>
      </c>
      <c r="G164" s="109">
        <f t="shared" si="27"/>
        <v>25.925925925925924</v>
      </c>
      <c r="H164" s="109">
        <f t="shared" si="27"/>
        <v>12.74074074074074</v>
      </c>
      <c r="I164" s="109">
        <f t="shared" si="27"/>
        <v>32.814814814814817</v>
      </c>
      <c r="J164" s="109">
        <f t="shared" si="27"/>
        <v>11.481481481481481</v>
      </c>
      <c r="K164" s="17"/>
      <c r="L164" s="12"/>
    </row>
    <row r="165" spans="1:12" s="13" customFormat="1" ht="15" customHeight="1" x14ac:dyDescent="0.15">
      <c r="A165" s="80"/>
      <c r="B165" s="242" t="s">
        <v>278</v>
      </c>
      <c r="C165" s="242"/>
      <c r="D165" s="242"/>
      <c r="E165" s="242"/>
      <c r="F165" s="242"/>
      <c r="G165" s="242"/>
      <c r="H165" s="242"/>
      <c r="I165" s="242"/>
      <c r="J165" s="242"/>
      <c r="K165" s="242"/>
      <c r="L165" s="242"/>
    </row>
    <row r="166" spans="1:12" s="13" customFormat="1" ht="15" customHeight="1" x14ac:dyDescent="0.15">
      <c r="A166" s="80"/>
      <c r="B166" s="145" t="s">
        <v>271</v>
      </c>
      <c r="C166" s="145"/>
      <c r="D166" s="145"/>
      <c r="E166" s="145"/>
      <c r="F166" s="145"/>
      <c r="G166" s="145"/>
      <c r="H166" s="145"/>
      <c r="I166" s="145"/>
      <c r="J166" s="145"/>
      <c r="K166" s="145"/>
      <c r="L166" s="145"/>
    </row>
    <row r="167" spans="1:12" s="13" customFormat="1" ht="15" customHeight="1" x14ac:dyDescent="0.15">
      <c r="A167" s="15"/>
      <c r="B167" s="74"/>
      <c r="C167" s="74"/>
      <c r="D167" s="74"/>
      <c r="E167" s="74"/>
      <c r="F167" s="74"/>
      <c r="G167" s="74"/>
      <c r="H167" s="74"/>
      <c r="I167" s="74"/>
      <c r="J167" s="74"/>
      <c r="K167" s="74"/>
      <c r="L167" s="74"/>
    </row>
    <row r="168" spans="1:12" s="1" customFormat="1" ht="24.75" customHeight="1" x14ac:dyDescent="0.15">
      <c r="A168" s="176" t="s">
        <v>191</v>
      </c>
      <c r="B168" s="176"/>
      <c r="C168" s="176"/>
      <c r="D168" s="176"/>
      <c r="E168" s="176"/>
      <c r="F168" s="176"/>
      <c r="G168" s="176"/>
      <c r="H168" s="176"/>
      <c r="I168" s="176"/>
      <c r="J168" s="176"/>
      <c r="K168" s="176"/>
      <c r="L168" s="176"/>
    </row>
    <row r="169" spans="1:12" s="5" customFormat="1" ht="11.25" customHeight="1" x14ac:dyDescent="0.15">
      <c r="A169" s="177" t="s">
        <v>108</v>
      </c>
      <c r="B169" s="209"/>
      <c r="C169" s="181" t="s">
        <v>109</v>
      </c>
      <c r="D169" s="106">
        <v>1</v>
      </c>
      <c r="E169" s="106">
        <v>2</v>
      </c>
      <c r="F169" s="106">
        <v>3</v>
      </c>
      <c r="G169" s="106">
        <v>4</v>
      </c>
      <c r="H169" s="106">
        <v>5</v>
      </c>
      <c r="I169" s="213" t="s">
        <v>50</v>
      </c>
      <c r="J169" s="125" t="s">
        <v>43</v>
      </c>
      <c r="K169" s="106">
        <v>3</v>
      </c>
      <c r="L169" s="106" t="s">
        <v>44</v>
      </c>
    </row>
    <row r="170" spans="1:12" s="5" customFormat="1" ht="42" customHeight="1" x14ac:dyDescent="0.15">
      <c r="A170" s="210"/>
      <c r="B170" s="211"/>
      <c r="C170" s="212"/>
      <c r="D170" s="84" t="s">
        <v>57</v>
      </c>
      <c r="E170" s="84" t="s">
        <v>263</v>
      </c>
      <c r="F170" s="84" t="s">
        <v>52</v>
      </c>
      <c r="G170" s="84" t="s">
        <v>252</v>
      </c>
      <c r="H170" s="84" t="s">
        <v>58</v>
      </c>
      <c r="I170" s="214"/>
      <c r="J170" s="4" t="s">
        <v>57</v>
      </c>
      <c r="K170" s="84" t="s">
        <v>52</v>
      </c>
      <c r="L170" s="84" t="s">
        <v>58</v>
      </c>
    </row>
    <row r="171" spans="1:12" s="64" customFormat="1" ht="15" customHeight="1" x14ac:dyDescent="0.15">
      <c r="A171" s="181" t="s">
        <v>22</v>
      </c>
      <c r="B171" s="215" t="s">
        <v>12</v>
      </c>
      <c r="C171" s="181" t="s">
        <v>161</v>
      </c>
      <c r="D171" s="101">
        <v>44</v>
      </c>
      <c r="E171" s="101">
        <v>213</v>
      </c>
      <c r="F171" s="101">
        <v>1199</v>
      </c>
      <c r="G171" s="101">
        <v>400</v>
      </c>
      <c r="H171" s="101">
        <v>174</v>
      </c>
      <c r="I171" s="114">
        <v>160</v>
      </c>
      <c r="J171" s="115">
        <f>+D171+E171</f>
        <v>257</v>
      </c>
      <c r="K171" s="101">
        <f>+F171</f>
        <v>1199</v>
      </c>
      <c r="L171" s="101">
        <f>+G171+H171</f>
        <v>574</v>
      </c>
    </row>
    <row r="172" spans="1:12" s="58" customFormat="1" ht="15" customHeight="1" x14ac:dyDescent="0.15">
      <c r="A172" s="195"/>
      <c r="B172" s="198"/>
      <c r="C172" s="182"/>
      <c r="D172" s="109">
        <f>+D171/SUM($D171:$I171)*100</f>
        <v>2.0091324200913241</v>
      </c>
      <c r="E172" s="109">
        <f t="shared" ref="E172" si="28">+E171/SUM($D171:$I171)*100</f>
        <v>9.7260273972602747</v>
      </c>
      <c r="F172" s="109">
        <f t="shared" ref="F172" si="29">+F171/SUM($D171:$I171)*100</f>
        <v>54.74885844748858</v>
      </c>
      <c r="G172" s="109">
        <f t="shared" ref="G172" si="30">+G171/SUM($D171:$I171)*100</f>
        <v>18.264840182648399</v>
      </c>
      <c r="H172" s="109">
        <f t="shared" ref="H172" si="31">+H171/SUM($D171:$I171)*100</f>
        <v>7.9452054794520555</v>
      </c>
      <c r="I172" s="141">
        <f t="shared" ref="I172" si="32">+I171/SUM($D171:$I171)*100</f>
        <v>7.3059360730593603</v>
      </c>
      <c r="J172" s="124">
        <f>+D172+E172</f>
        <v>11.735159817351599</v>
      </c>
      <c r="K172" s="109">
        <f>+F172</f>
        <v>54.74885844748858</v>
      </c>
      <c r="L172" s="109">
        <f>+G172+H172</f>
        <v>26.210045662100455</v>
      </c>
    </row>
    <row r="173" spans="1:12" s="64" customFormat="1" ht="15" customHeight="1" x14ac:dyDescent="0.15">
      <c r="A173" s="195"/>
      <c r="B173" s="198"/>
      <c r="C173" s="181" t="s">
        <v>144</v>
      </c>
      <c r="D173" s="101">
        <v>51</v>
      </c>
      <c r="E173" s="101">
        <v>218</v>
      </c>
      <c r="F173" s="101">
        <v>1255</v>
      </c>
      <c r="G173" s="101">
        <v>451</v>
      </c>
      <c r="H173" s="101">
        <v>193</v>
      </c>
      <c r="I173" s="114">
        <v>108</v>
      </c>
      <c r="J173" s="115">
        <v>269</v>
      </c>
      <c r="K173" s="101">
        <v>1255</v>
      </c>
      <c r="L173" s="101">
        <v>644</v>
      </c>
    </row>
    <row r="174" spans="1:12" s="58" customFormat="1" ht="15" customHeight="1" x14ac:dyDescent="0.15">
      <c r="A174" s="195"/>
      <c r="B174" s="198"/>
      <c r="C174" s="182"/>
      <c r="D174" s="109">
        <v>2.2000000000000002</v>
      </c>
      <c r="E174" s="109">
        <v>9.6</v>
      </c>
      <c r="F174" s="109">
        <v>55.1</v>
      </c>
      <c r="G174" s="109">
        <v>19.8</v>
      </c>
      <c r="H174" s="109">
        <v>8.5</v>
      </c>
      <c r="I174" s="141">
        <v>4.7</v>
      </c>
      <c r="J174" s="124">
        <v>11.8</v>
      </c>
      <c r="K174" s="109">
        <v>55.140597539543059</v>
      </c>
      <c r="L174" s="109">
        <v>28.295254833040424</v>
      </c>
    </row>
    <row r="175" spans="1:12" s="64" customFormat="1" ht="15" customHeight="1" x14ac:dyDescent="0.15">
      <c r="A175" s="195"/>
      <c r="B175" s="198"/>
      <c r="C175" s="181" t="s">
        <v>110</v>
      </c>
      <c r="D175" s="101">
        <v>38</v>
      </c>
      <c r="E175" s="101">
        <v>202</v>
      </c>
      <c r="F175" s="101">
        <v>1122</v>
      </c>
      <c r="G175" s="101">
        <v>396</v>
      </c>
      <c r="H175" s="101">
        <v>180</v>
      </c>
      <c r="I175" s="114">
        <v>164</v>
      </c>
      <c r="J175" s="115">
        <v>240</v>
      </c>
      <c r="K175" s="101">
        <v>1122</v>
      </c>
      <c r="L175" s="101">
        <v>576</v>
      </c>
    </row>
    <row r="176" spans="1:12" s="58" customFormat="1" ht="15" customHeight="1" x14ac:dyDescent="0.15">
      <c r="A176" s="196"/>
      <c r="B176" s="199"/>
      <c r="C176" s="196"/>
      <c r="D176" s="109">
        <v>1.8</v>
      </c>
      <c r="E176" s="109">
        <v>9.6</v>
      </c>
      <c r="F176" s="109">
        <v>53.4</v>
      </c>
      <c r="G176" s="109">
        <v>18.8</v>
      </c>
      <c r="H176" s="109">
        <v>8.6</v>
      </c>
      <c r="I176" s="141">
        <v>7.8</v>
      </c>
      <c r="J176" s="112">
        <v>11.417697431018079</v>
      </c>
      <c r="K176" s="109">
        <v>53.377735490009513</v>
      </c>
      <c r="L176" s="109">
        <v>27.402473834443384</v>
      </c>
    </row>
    <row r="177" spans="1:12" s="58" customFormat="1" ht="12" customHeight="1" x14ac:dyDescent="0.15">
      <c r="A177" s="55"/>
      <c r="B177" s="7"/>
      <c r="C177" s="8"/>
      <c r="D177" s="61"/>
      <c r="E177" s="61"/>
      <c r="F177" s="61"/>
      <c r="G177" s="61"/>
      <c r="H177" s="61"/>
      <c r="I177" s="61"/>
      <c r="J177" s="88"/>
      <c r="K177" s="61"/>
      <c r="L177" s="61"/>
    </row>
    <row r="178" spans="1:12" s="1" customFormat="1" ht="24.75" customHeight="1" x14ac:dyDescent="0.15">
      <c r="A178" s="243" t="s">
        <v>192</v>
      </c>
      <c r="B178" s="243"/>
      <c r="C178" s="243"/>
      <c r="D178" s="243"/>
      <c r="E178" s="243"/>
      <c r="F178" s="243"/>
      <c r="G178" s="243"/>
      <c r="H178" s="243"/>
      <c r="I178" s="243"/>
      <c r="J178" s="243"/>
      <c r="K178" s="243"/>
      <c r="L178" s="243"/>
    </row>
    <row r="179" spans="1:12" s="5" customFormat="1" ht="11.25" customHeight="1" x14ac:dyDescent="0.15">
      <c r="A179" s="177" t="s">
        <v>108</v>
      </c>
      <c r="B179" s="209"/>
      <c r="C179" s="181" t="s">
        <v>109</v>
      </c>
      <c r="D179" s="106">
        <v>1</v>
      </c>
      <c r="E179" s="106">
        <v>2</v>
      </c>
      <c r="F179" s="106">
        <v>3</v>
      </c>
      <c r="G179" s="106">
        <v>4</v>
      </c>
      <c r="H179" s="106">
        <v>5</v>
      </c>
      <c r="I179" s="213" t="s">
        <v>50</v>
      </c>
      <c r="J179" s="125" t="s">
        <v>43</v>
      </c>
      <c r="K179" s="106">
        <v>3</v>
      </c>
      <c r="L179" s="106" t="s">
        <v>44</v>
      </c>
    </row>
    <row r="180" spans="1:12" s="5" customFormat="1" ht="42" customHeight="1" x14ac:dyDescent="0.15">
      <c r="A180" s="210"/>
      <c r="B180" s="211"/>
      <c r="C180" s="212"/>
      <c r="D180" s="73" t="s">
        <v>57</v>
      </c>
      <c r="E180" s="73" t="s">
        <v>263</v>
      </c>
      <c r="F180" s="73" t="s">
        <v>52</v>
      </c>
      <c r="G180" s="73" t="s">
        <v>252</v>
      </c>
      <c r="H180" s="73" t="s">
        <v>58</v>
      </c>
      <c r="I180" s="214"/>
      <c r="J180" s="4" t="s">
        <v>57</v>
      </c>
      <c r="K180" s="73" t="s">
        <v>52</v>
      </c>
      <c r="L180" s="73" t="s">
        <v>58</v>
      </c>
    </row>
    <row r="181" spans="1:12" s="63" customFormat="1" ht="15" customHeight="1" x14ac:dyDescent="0.15">
      <c r="A181" s="181" t="s">
        <v>23</v>
      </c>
      <c r="B181" s="215" t="s">
        <v>285</v>
      </c>
      <c r="C181" s="181" t="s">
        <v>161</v>
      </c>
      <c r="D181" s="101">
        <v>45</v>
      </c>
      <c r="E181" s="101">
        <v>297</v>
      </c>
      <c r="F181" s="101">
        <v>1326</v>
      </c>
      <c r="G181" s="101">
        <v>266</v>
      </c>
      <c r="H181" s="101">
        <v>85</v>
      </c>
      <c r="I181" s="114">
        <v>171</v>
      </c>
      <c r="J181" s="115">
        <f>+D181+E181</f>
        <v>342</v>
      </c>
      <c r="K181" s="101">
        <f>+F181</f>
        <v>1326</v>
      </c>
      <c r="L181" s="101">
        <f>+G181+H181</f>
        <v>351</v>
      </c>
    </row>
    <row r="182" spans="1:12" s="5" customFormat="1" ht="15" customHeight="1" x14ac:dyDescent="0.15">
      <c r="A182" s="195"/>
      <c r="B182" s="198"/>
      <c r="C182" s="182"/>
      <c r="D182" s="109">
        <f>+D181/SUM($D181:$I181)*100</f>
        <v>2.054794520547945</v>
      </c>
      <c r="E182" s="109">
        <f t="shared" ref="E182" si="33">+E181/SUM($D181:$I181)*100</f>
        <v>13.561643835616438</v>
      </c>
      <c r="F182" s="109">
        <f t="shared" ref="F182" si="34">+F181/SUM($D181:$I181)*100</f>
        <v>60.547945205479451</v>
      </c>
      <c r="G182" s="109">
        <f t="shared" ref="G182" si="35">+G181/SUM($D181:$I181)*100</f>
        <v>12.146118721461187</v>
      </c>
      <c r="H182" s="109">
        <f t="shared" ref="H182" si="36">+H181/SUM($D181:$I181)*100</f>
        <v>3.8812785388127851</v>
      </c>
      <c r="I182" s="141">
        <f t="shared" ref="I182" si="37">+I181/SUM($D181:$I181)*100</f>
        <v>7.8082191780821919</v>
      </c>
      <c r="J182" s="124">
        <f>+D182+E182</f>
        <v>15.616438356164384</v>
      </c>
      <c r="K182" s="109">
        <f>+F182</f>
        <v>60.547945205479451</v>
      </c>
      <c r="L182" s="109">
        <f>+G182+H182</f>
        <v>16.027397260273972</v>
      </c>
    </row>
    <row r="183" spans="1:12" s="63" customFormat="1" ht="15" customHeight="1" x14ac:dyDescent="0.15">
      <c r="A183" s="195"/>
      <c r="B183" s="198"/>
      <c r="C183" s="181" t="s">
        <v>144</v>
      </c>
      <c r="D183" s="101">
        <v>85</v>
      </c>
      <c r="E183" s="101">
        <v>425</v>
      </c>
      <c r="F183" s="101">
        <v>1346</v>
      </c>
      <c r="G183" s="101">
        <v>233</v>
      </c>
      <c r="H183" s="101">
        <v>75</v>
      </c>
      <c r="I183" s="114">
        <v>112</v>
      </c>
      <c r="J183" s="115">
        <v>510</v>
      </c>
      <c r="K183" s="101">
        <v>1346</v>
      </c>
      <c r="L183" s="101">
        <v>308</v>
      </c>
    </row>
    <row r="184" spans="1:12" s="5" customFormat="1" ht="15" customHeight="1" x14ac:dyDescent="0.15">
      <c r="A184" s="195"/>
      <c r="B184" s="198"/>
      <c r="C184" s="182"/>
      <c r="D184" s="109">
        <v>3.7</v>
      </c>
      <c r="E184" s="109">
        <v>18.7</v>
      </c>
      <c r="F184" s="109">
        <v>59.1</v>
      </c>
      <c r="G184" s="109">
        <v>10.199999999999999</v>
      </c>
      <c r="H184" s="109">
        <v>3.3</v>
      </c>
      <c r="I184" s="141">
        <v>4.9000000000000004</v>
      </c>
      <c r="J184" s="124">
        <v>22.4</v>
      </c>
      <c r="K184" s="109">
        <v>59.13884007029877</v>
      </c>
      <c r="L184" s="109">
        <v>13.532513181019331</v>
      </c>
    </row>
    <row r="185" spans="1:12" s="63" customFormat="1" ht="15" customHeight="1" x14ac:dyDescent="0.15">
      <c r="A185" s="195"/>
      <c r="B185" s="198"/>
      <c r="C185" s="181" t="s">
        <v>110</v>
      </c>
      <c r="D185" s="101">
        <v>56</v>
      </c>
      <c r="E185" s="101">
        <v>417</v>
      </c>
      <c r="F185" s="101">
        <v>1224</v>
      </c>
      <c r="G185" s="101">
        <v>228</v>
      </c>
      <c r="H185" s="101">
        <v>57</v>
      </c>
      <c r="I185" s="114">
        <v>120</v>
      </c>
      <c r="J185" s="115">
        <v>473</v>
      </c>
      <c r="K185" s="101">
        <v>1224</v>
      </c>
      <c r="L185" s="101">
        <v>285</v>
      </c>
    </row>
    <row r="186" spans="1:12" s="5" customFormat="1" ht="15" customHeight="1" x14ac:dyDescent="0.15">
      <c r="A186" s="196"/>
      <c r="B186" s="199"/>
      <c r="C186" s="196"/>
      <c r="D186" s="109">
        <v>2.7</v>
      </c>
      <c r="E186" s="109">
        <v>19.8</v>
      </c>
      <c r="F186" s="109">
        <v>58.2</v>
      </c>
      <c r="G186" s="109">
        <v>10.8</v>
      </c>
      <c r="H186" s="109">
        <v>2.7</v>
      </c>
      <c r="I186" s="141">
        <v>5.7</v>
      </c>
      <c r="J186" s="112">
        <v>22.502378686964796</v>
      </c>
      <c r="K186" s="109">
        <v>58.230256898192202</v>
      </c>
      <c r="L186" s="109">
        <v>13.558515699333967</v>
      </c>
    </row>
    <row r="187" spans="1:12" s="10" customFormat="1" ht="12" customHeight="1" x14ac:dyDescent="0.15">
      <c r="A187" s="8"/>
      <c r="B187" s="7"/>
      <c r="C187" s="22"/>
      <c r="D187" s="23"/>
      <c r="E187" s="23"/>
      <c r="F187" s="23"/>
      <c r="G187" s="23"/>
      <c r="H187" s="23"/>
      <c r="I187" s="23"/>
      <c r="J187" s="23"/>
      <c r="K187" s="23"/>
      <c r="L187" s="23"/>
    </row>
    <row r="188" spans="1:12" s="1" customFormat="1" ht="24.75" customHeight="1" x14ac:dyDescent="0.15">
      <c r="A188" s="243" t="s">
        <v>193</v>
      </c>
      <c r="B188" s="243"/>
      <c r="C188" s="243"/>
      <c r="D188" s="243"/>
      <c r="E188" s="243"/>
      <c r="F188" s="243"/>
      <c r="G188" s="243"/>
      <c r="H188" s="243"/>
      <c r="I188" s="243"/>
      <c r="J188" s="243"/>
      <c r="K188" s="243"/>
      <c r="L188" s="243"/>
    </row>
    <row r="189" spans="1:12" s="5" customFormat="1" ht="11.25" customHeight="1" x14ac:dyDescent="0.15">
      <c r="A189" s="177" t="s">
        <v>108</v>
      </c>
      <c r="B189" s="209"/>
      <c r="C189" s="181" t="s">
        <v>109</v>
      </c>
      <c r="D189" s="106">
        <v>1</v>
      </c>
      <c r="E189" s="106">
        <v>2</v>
      </c>
      <c r="F189" s="106">
        <v>3</v>
      </c>
      <c r="G189" s="106">
        <v>4</v>
      </c>
      <c r="H189" s="106">
        <v>5</v>
      </c>
      <c r="I189" s="213" t="s">
        <v>50</v>
      </c>
      <c r="J189" s="125" t="s">
        <v>43</v>
      </c>
      <c r="K189" s="106">
        <v>3</v>
      </c>
      <c r="L189" s="106" t="s">
        <v>44</v>
      </c>
    </row>
    <row r="190" spans="1:12" s="5" customFormat="1" ht="42" customHeight="1" x14ac:dyDescent="0.15">
      <c r="A190" s="210"/>
      <c r="B190" s="211"/>
      <c r="C190" s="212"/>
      <c r="D190" s="73" t="s">
        <v>57</v>
      </c>
      <c r="E190" s="73" t="s">
        <v>263</v>
      </c>
      <c r="F190" s="73" t="s">
        <v>52</v>
      </c>
      <c r="G190" s="73" t="s">
        <v>252</v>
      </c>
      <c r="H190" s="73" t="s">
        <v>58</v>
      </c>
      <c r="I190" s="214"/>
      <c r="J190" s="4" t="s">
        <v>57</v>
      </c>
      <c r="K190" s="73" t="s">
        <v>52</v>
      </c>
      <c r="L190" s="73" t="s">
        <v>58</v>
      </c>
    </row>
    <row r="191" spans="1:12" s="64" customFormat="1" ht="15" customHeight="1" x14ac:dyDescent="0.15">
      <c r="A191" s="181" t="s">
        <v>24</v>
      </c>
      <c r="B191" s="215" t="s">
        <v>286</v>
      </c>
      <c r="C191" s="181" t="s">
        <v>161</v>
      </c>
      <c r="D191" s="101">
        <v>51</v>
      </c>
      <c r="E191" s="101">
        <v>288</v>
      </c>
      <c r="F191" s="101">
        <v>1148</v>
      </c>
      <c r="G191" s="101">
        <v>392</v>
      </c>
      <c r="H191" s="101">
        <v>141</v>
      </c>
      <c r="I191" s="114">
        <v>170</v>
      </c>
      <c r="J191" s="115">
        <f>+D191+E191</f>
        <v>339</v>
      </c>
      <c r="K191" s="101">
        <f>+F191</f>
        <v>1148</v>
      </c>
      <c r="L191" s="101">
        <f>+G191+H191</f>
        <v>533</v>
      </c>
    </row>
    <row r="192" spans="1:12" s="58" customFormat="1" ht="15" customHeight="1" x14ac:dyDescent="0.15">
      <c r="A192" s="195"/>
      <c r="B192" s="198"/>
      <c r="C192" s="182"/>
      <c r="D192" s="109">
        <f>+D191/SUM($D191:$I191)*100</f>
        <v>2.3287671232876712</v>
      </c>
      <c r="E192" s="109">
        <f t="shared" ref="E192" si="38">+E191/SUM($D191:$I191)*100</f>
        <v>13.150684931506849</v>
      </c>
      <c r="F192" s="109">
        <f t="shared" ref="F192" si="39">+F191/SUM($D191:$I191)*100</f>
        <v>52.420091324200911</v>
      </c>
      <c r="G192" s="109">
        <f t="shared" ref="G192" si="40">+G191/SUM($D191:$I191)*100</f>
        <v>17.899543378995432</v>
      </c>
      <c r="H192" s="109">
        <f t="shared" ref="H192" si="41">+H191/SUM($D191:$I191)*100</f>
        <v>6.4383561643835616</v>
      </c>
      <c r="I192" s="141">
        <f t="shared" ref="I192" si="42">+I191/SUM($D191:$I191)*100</f>
        <v>7.7625570776255701</v>
      </c>
      <c r="J192" s="124">
        <f>+D192+E192</f>
        <v>15.479452054794519</v>
      </c>
      <c r="K192" s="109">
        <f>+F192</f>
        <v>52.420091324200911</v>
      </c>
      <c r="L192" s="109">
        <f>+G192+H192</f>
        <v>24.337899543378995</v>
      </c>
    </row>
    <row r="193" spans="1:12" s="64" customFormat="1" ht="15" customHeight="1" x14ac:dyDescent="0.15">
      <c r="A193" s="195"/>
      <c r="B193" s="198"/>
      <c r="C193" s="181" t="s">
        <v>144</v>
      </c>
      <c r="D193" s="101">
        <v>68</v>
      </c>
      <c r="E193" s="101">
        <v>376</v>
      </c>
      <c r="F193" s="101">
        <v>1294</v>
      </c>
      <c r="G193" s="101">
        <v>338</v>
      </c>
      <c r="H193" s="101">
        <v>91</v>
      </c>
      <c r="I193" s="114">
        <v>109</v>
      </c>
      <c r="J193" s="115">
        <v>444</v>
      </c>
      <c r="K193" s="101">
        <v>1294</v>
      </c>
      <c r="L193" s="101">
        <v>429</v>
      </c>
    </row>
    <row r="194" spans="1:12" s="58" customFormat="1" ht="15" customHeight="1" x14ac:dyDescent="0.15">
      <c r="A194" s="195"/>
      <c r="B194" s="198"/>
      <c r="C194" s="182"/>
      <c r="D194" s="109">
        <v>3</v>
      </c>
      <c r="E194" s="109">
        <v>16.5</v>
      </c>
      <c r="F194" s="109">
        <v>56.9</v>
      </c>
      <c r="G194" s="109">
        <v>14.9</v>
      </c>
      <c r="H194" s="109">
        <v>4</v>
      </c>
      <c r="I194" s="141">
        <v>4.8</v>
      </c>
      <c r="J194" s="124">
        <v>19.5</v>
      </c>
      <c r="K194" s="109">
        <v>56.854130052724074</v>
      </c>
      <c r="L194" s="109">
        <v>18.848857644991213</v>
      </c>
    </row>
    <row r="195" spans="1:12" s="64" customFormat="1" ht="15" customHeight="1" x14ac:dyDescent="0.15">
      <c r="A195" s="195"/>
      <c r="B195" s="198"/>
      <c r="C195" s="181" t="s">
        <v>110</v>
      </c>
      <c r="D195" s="101">
        <v>68</v>
      </c>
      <c r="E195" s="101">
        <v>367</v>
      </c>
      <c r="F195" s="101">
        <v>1188</v>
      </c>
      <c r="G195" s="101">
        <v>266</v>
      </c>
      <c r="H195" s="101">
        <v>93</v>
      </c>
      <c r="I195" s="114">
        <v>120</v>
      </c>
      <c r="J195" s="115">
        <v>435</v>
      </c>
      <c r="K195" s="101">
        <v>1188</v>
      </c>
      <c r="L195" s="101">
        <v>359</v>
      </c>
    </row>
    <row r="196" spans="1:12" s="58" customFormat="1" ht="15" customHeight="1" x14ac:dyDescent="0.15">
      <c r="A196" s="196"/>
      <c r="B196" s="199"/>
      <c r="C196" s="196"/>
      <c r="D196" s="109">
        <v>3.2</v>
      </c>
      <c r="E196" s="109">
        <v>17.5</v>
      </c>
      <c r="F196" s="109">
        <v>56.5</v>
      </c>
      <c r="G196" s="109">
        <v>12.7</v>
      </c>
      <c r="H196" s="109">
        <v>4.4000000000000004</v>
      </c>
      <c r="I196" s="141">
        <v>5.7</v>
      </c>
      <c r="J196" s="112">
        <v>20.694576593720264</v>
      </c>
      <c r="K196" s="109">
        <v>56.517602283539482</v>
      </c>
      <c r="L196" s="109">
        <v>17.078972407231209</v>
      </c>
    </row>
    <row r="197" spans="1:12" s="10" customFormat="1" ht="12" customHeight="1" x14ac:dyDescent="0.15">
      <c r="A197" s="8"/>
      <c r="B197" s="7"/>
      <c r="C197" s="22"/>
      <c r="D197" s="23"/>
      <c r="E197" s="23"/>
      <c r="F197" s="23"/>
      <c r="G197" s="23"/>
      <c r="H197" s="23"/>
      <c r="I197" s="23"/>
      <c r="J197" s="23"/>
      <c r="K197" s="23"/>
      <c r="L197" s="23"/>
    </row>
    <row r="198" spans="1:12" s="1" customFormat="1" ht="24.75" customHeight="1" x14ac:dyDescent="0.15">
      <c r="A198" s="243" t="s">
        <v>194</v>
      </c>
      <c r="B198" s="243"/>
      <c r="C198" s="243"/>
      <c r="D198" s="243"/>
      <c r="E198" s="243"/>
      <c r="F198" s="243"/>
      <c r="G198" s="243"/>
      <c r="H198" s="243"/>
      <c r="I198" s="243"/>
      <c r="J198" s="243"/>
      <c r="K198" s="243"/>
      <c r="L198" s="243"/>
    </row>
    <row r="199" spans="1:12" s="5" customFormat="1" ht="11.25" customHeight="1" x14ac:dyDescent="0.15">
      <c r="A199" s="177" t="s">
        <v>108</v>
      </c>
      <c r="B199" s="209"/>
      <c r="C199" s="181" t="s">
        <v>109</v>
      </c>
      <c r="D199" s="106">
        <v>1</v>
      </c>
      <c r="E199" s="106">
        <v>2</v>
      </c>
      <c r="F199" s="106">
        <v>3</v>
      </c>
      <c r="G199" s="106">
        <v>4</v>
      </c>
      <c r="H199" s="106">
        <v>5</v>
      </c>
      <c r="I199" s="213" t="s">
        <v>50</v>
      </c>
      <c r="J199" s="105" t="s">
        <v>43</v>
      </c>
      <c r="K199" s="106">
        <v>3</v>
      </c>
      <c r="L199" s="106" t="s">
        <v>44</v>
      </c>
    </row>
    <row r="200" spans="1:12" s="5" customFormat="1" ht="42" customHeight="1" x14ac:dyDescent="0.15">
      <c r="A200" s="210"/>
      <c r="B200" s="211"/>
      <c r="C200" s="212"/>
      <c r="D200" s="85" t="s">
        <v>47</v>
      </c>
      <c r="E200" s="85" t="s">
        <v>45</v>
      </c>
      <c r="F200" s="85" t="s">
        <v>52</v>
      </c>
      <c r="G200" s="85" t="s">
        <v>46</v>
      </c>
      <c r="H200" s="85" t="s">
        <v>245</v>
      </c>
      <c r="I200" s="214"/>
      <c r="J200" s="92" t="s">
        <v>51</v>
      </c>
      <c r="K200" s="85" t="s">
        <v>52</v>
      </c>
      <c r="L200" s="85" t="s">
        <v>49</v>
      </c>
    </row>
    <row r="201" spans="1:12" s="63" customFormat="1" ht="15" customHeight="1" x14ac:dyDescent="0.15">
      <c r="A201" s="181" t="s">
        <v>25</v>
      </c>
      <c r="B201" s="215" t="s">
        <v>195</v>
      </c>
      <c r="C201" s="181" t="s">
        <v>161</v>
      </c>
      <c r="D201" s="101">
        <v>728</v>
      </c>
      <c r="E201" s="101">
        <v>878</v>
      </c>
      <c r="F201" s="101">
        <v>327</v>
      </c>
      <c r="G201" s="101">
        <v>111</v>
      </c>
      <c r="H201" s="101">
        <v>61</v>
      </c>
      <c r="I201" s="114">
        <v>85</v>
      </c>
      <c r="J201" s="115">
        <f>+D201+E201</f>
        <v>1606</v>
      </c>
      <c r="K201" s="101">
        <f>+F201</f>
        <v>327</v>
      </c>
      <c r="L201" s="101">
        <f>+G201+H201</f>
        <v>172</v>
      </c>
    </row>
    <row r="202" spans="1:12" s="10" customFormat="1" ht="15" customHeight="1" x14ac:dyDescent="0.15">
      <c r="A202" s="196"/>
      <c r="B202" s="199"/>
      <c r="C202" s="182"/>
      <c r="D202" s="109">
        <f>+D201/SUM($D201:$I201)*100</f>
        <v>33.242009132420094</v>
      </c>
      <c r="E202" s="109">
        <f t="shared" ref="E202" si="43">+E201/SUM($D201:$I201)*100</f>
        <v>40.091324200913242</v>
      </c>
      <c r="F202" s="109">
        <f t="shared" ref="F202" si="44">+F201/SUM($D201:$I201)*100</f>
        <v>14.931506849315069</v>
      </c>
      <c r="G202" s="109">
        <f t="shared" ref="G202" si="45">+G201/SUM($D201:$I201)*100</f>
        <v>5.0684931506849313</v>
      </c>
      <c r="H202" s="109">
        <f t="shared" ref="H202" si="46">+H201/SUM($D201:$I201)*100</f>
        <v>2.7853881278538815</v>
      </c>
      <c r="I202" s="141">
        <f t="shared" ref="I202" si="47">+I201/SUM($D201:$I201)*100</f>
        <v>3.8812785388127851</v>
      </c>
      <c r="J202" s="146">
        <f>+D202+E202</f>
        <v>73.333333333333343</v>
      </c>
      <c r="K202" s="109">
        <f>+F202</f>
        <v>14.931506849315069</v>
      </c>
      <c r="L202" s="109">
        <f>+G202+H202</f>
        <v>7.8538812785388128</v>
      </c>
    </row>
    <row r="203" spans="1:12" s="10" customFormat="1" ht="12" customHeight="1" x14ac:dyDescent="0.15">
      <c r="A203" s="55"/>
      <c r="B203" s="7"/>
      <c r="C203" s="8"/>
      <c r="D203" s="61"/>
      <c r="E203" s="61"/>
      <c r="F203" s="61"/>
      <c r="G203" s="61"/>
      <c r="H203" s="61"/>
      <c r="I203" s="61"/>
      <c r="J203" s="88"/>
      <c r="K203" s="61"/>
      <c r="L203" s="61"/>
    </row>
    <row r="204" spans="1:12" s="1" customFormat="1" ht="24.75" customHeight="1" x14ac:dyDescent="0.15">
      <c r="A204" s="243" t="s">
        <v>196</v>
      </c>
      <c r="B204" s="243"/>
      <c r="C204" s="243"/>
      <c r="D204" s="243"/>
      <c r="E204" s="243"/>
      <c r="F204" s="243"/>
      <c r="G204" s="243"/>
      <c r="H204" s="243"/>
      <c r="I204" s="243"/>
      <c r="J204" s="243"/>
      <c r="K204" s="243"/>
      <c r="L204" s="243"/>
    </row>
    <row r="205" spans="1:12" s="5" customFormat="1" ht="11.25" customHeight="1" x14ac:dyDescent="0.15">
      <c r="A205" s="177" t="s">
        <v>108</v>
      </c>
      <c r="B205" s="209"/>
      <c r="C205" s="181" t="s">
        <v>109</v>
      </c>
      <c r="D205" s="106">
        <v>1</v>
      </c>
      <c r="E205" s="106">
        <v>2</v>
      </c>
      <c r="F205" s="106">
        <v>3</v>
      </c>
      <c r="G205" s="106">
        <v>4</v>
      </c>
      <c r="H205" s="106">
        <v>5</v>
      </c>
      <c r="I205" s="213" t="s">
        <v>50</v>
      </c>
      <c r="J205" s="125" t="s">
        <v>43</v>
      </c>
      <c r="K205" s="106">
        <v>3</v>
      </c>
      <c r="L205" s="106" t="s">
        <v>44</v>
      </c>
    </row>
    <row r="206" spans="1:12" s="5" customFormat="1" ht="42" customHeight="1" x14ac:dyDescent="0.15">
      <c r="A206" s="210"/>
      <c r="B206" s="211"/>
      <c r="C206" s="212"/>
      <c r="D206" s="73" t="s">
        <v>57</v>
      </c>
      <c r="E206" s="73" t="s">
        <v>263</v>
      </c>
      <c r="F206" s="73" t="s">
        <v>52</v>
      </c>
      <c r="G206" s="73" t="s">
        <v>252</v>
      </c>
      <c r="H206" s="73" t="s">
        <v>58</v>
      </c>
      <c r="I206" s="214"/>
      <c r="J206" s="4" t="s">
        <v>57</v>
      </c>
      <c r="K206" s="73" t="s">
        <v>52</v>
      </c>
      <c r="L206" s="73" t="s">
        <v>58</v>
      </c>
    </row>
    <row r="207" spans="1:12" s="63" customFormat="1" ht="15" customHeight="1" x14ac:dyDescent="0.15">
      <c r="A207" s="181" t="s">
        <v>26</v>
      </c>
      <c r="B207" s="215" t="s">
        <v>11</v>
      </c>
      <c r="C207" s="181" t="s">
        <v>161</v>
      </c>
      <c r="D207" s="101">
        <v>196</v>
      </c>
      <c r="E207" s="101">
        <v>832</v>
      </c>
      <c r="F207" s="101">
        <v>792</v>
      </c>
      <c r="G207" s="101">
        <v>220</v>
      </c>
      <c r="H207" s="101">
        <v>74</v>
      </c>
      <c r="I207" s="114">
        <v>76</v>
      </c>
      <c r="J207" s="115">
        <f>+D207+E207</f>
        <v>1028</v>
      </c>
      <c r="K207" s="101">
        <f>+F207</f>
        <v>792</v>
      </c>
      <c r="L207" s="101">
        <f>+G207+H207</f>
        <v>294</v>
      </c>
    </row>
    <row r="208" spans="1:12" s="5" customFormat="1" ht="15" customHeight="1" x14ac:dyDescent="0.15">
      <c r="A208" s="195"/>
      <c r="B208" s="198"/>
      <c r="C208" s="182"/>
      <c r="D208" s="109">
        <f>+D207/SUM($D207:$I207)*100</f>
        <v>8.949771689497716</v>
      </c>
      <c r="E208" s="109">
        <f t="shared" ref="E208" si="48">+E207/SUM($D207:$I207)*100</f>
        <v>37.990867579908674</v>
      </c>
      <c r="F208" s="109">
        <f t="shared" ref="F208" si="49">+F207/SUM($D207:$I207)*100</f>
        <v>36.164383561643838</v>
      </c>
      <c r="G208" s="109">
        <f t="shared" ref="G208" si="50">+G207/SUM($D207:$I207)*100</f>
        <v>10.045662100456621</v>
      </c>
      <c r="H208" s="109">
        <f t="shared" ref="H208" si="51">+H207/SUM($D207:$I207)*100</f>
        <v>3.3789954337899544</v>
      </c>
      <c r="I208" s="141">
        <f t="shared" ref="I208" si="52">+I207/SUM($D207:$I207)*100</f>
        <v>3.4703196347031966</v>
      </c>
      <c r="J208" s="109">
        <f>+D208+E208</f>
        <v>46.94063926940639</v>
      </c>
      <c r="K208" s="109">
        <f>+F208</f>
        <v>36.164383561643838</v>
      </c>
      <c r="L208" s="109">
        <f>+G208+H208</f>
        <v>13.424657534246576</v>
      </c>
    </row>
    <row r="209" spans="1:12" s="63" customFormat="1" ht="15" customHeight="1" x14ac:dyDescent="0.15">
      <c r="A209" s="195"/>
      <c r="B209" s="198"/>
      <c r="C209" s="181" t="s">
        <v>144</v>
      </c>
      <c r="D209" s="101">
        <v>137</v>
      </c>
      <c r="E209" s="101">
        <v>681</v>
      </c>
      <c r="F209" s="101">
        <v>958</v>
      </c>
      <c r="G209" s="101">
        <v>313</v>
      </c>
      <c r="H209" s="101">
        <v>100</v>
      </c>
      <c r="I209" s="114">
        <v>87</v>
      </c>
      <c r="J209" s="115">
        <v>818</v>
      </c>
      <c r="K209" s="101">
        <v>958</v>
      </c>
      <c r="L209" s="101">
        <v>413</v>
      </c>
    </row>
    <row r="210" spans="1:12" s="5" customFormat="1" ht="15" customHeight="1" x14ac:dyDescent="0.15">
      <c r="A210" s="195"/>
      <c r="B210" s="198"/>
      <c r="C210" s="182"/>
      <c r="D210" s="109">
        <v>6</v>
      </c>
      <c r="E210" s="109">
        <v>29.9</v>
      </c>
      <c r="F210" s="109">
        <v>42.1</v>
      </c>
      <c r="G210" s="109">
        <v>13.8</v>
      </c>
      <c r="H210" s="109">
        <v>4.4000000000000004</v>
      </c>
      <c r="I210" s="141">
        <v>3.8</v>
      </c>
      <c r="J210" s="109">
        <v>35.9</v>
      </c>
      <c r="K210" s="109">
        <v>42.091388400702989</v>
      </c>
      <c r="L210" s="109">
        <v>18.145869947275923</v>
      </c>
    </row>
    <row r="211" spans="1:12" s="63" customFormat="1" ht="15" customHeight="1" x14ac:dyDescent="0.15">
      <c r="A211" s="195"/>
      <c r="B211" s="198"/>
      <c r="C211" s="181" t="s">
        <v>110</v>
      </c>
      <c r="D211" s="101">
        <v>135</v>
      </c>
      <c r="E211" s="101">
        <v>685</v>
      </c>
      <c r="F211" s="101">
        <v>864</v>
      </c>
      <c r="G211" s="101">
        <v>260</v>
      </c>
      <c r="H211" s="101">
        <v>93</v>
      </c>
      <c r="I211" s="114">
        <v>65</v>
      </c>
      <c r="J211" s="115">
        <v>820</v>
      </c>
      <c r="K211" s="101">
        <v>864</v>
      </c>
      <c r="L211" s="101">
        <v>353</v>
      </c>
    </row>
    <row r="212" spans="1:12" s="5" customFormat="1" ht="15" customHeight="1" x14ac:dyDescent="0.15">
      <c r="A212" s="196"/>
      <c r="B212" s="199"/>
      <c r="C212" s="196"/>
      <c r="D212" s="109">
        <v>6.4</v>
      </c>
      <c r="E212" s="109">
        <v>32.6</v>
      </c>
      <c r="F212" s="109">
        <v>41.1</v>
      </c>
      <c r="G212" s="109">
        <v>12.4</v>
      </c>
      <c r="H212" s="109">
        <v>4.4000000000000004</v>
      </c>
      <c r="I212" s="141">
        <v>3.1</v>
      </c>
      <c r="J212" s="124">
        <v>39.0104662226451</v>
      </c>
      <c r="K212" s="109">
        <v>41.103710751665076</v>
      </c>
      <c r="L212" s="109">
        <v>16.793529971455754</v>
      </c>
    </row>
    <row r="213" spans="1:12" s="63" customFormat="1" ht="15" customHeight="1" x14ac:dyDescent="0.15">
      <c r="A213" s="181" t="s">
        <v>27</v>
      </c>
      <c r="B213" s="215" t="s">
        <v>10</v>
      </c>
      <c r="C213" s="181" t="s">
        <v>161</v>
      </c>
      <c r="D213" s="101">
        <v>74</v>
      </c>
      <c r="E213" s="101">
        <v>313</v>
      </c>
      <c r="F213" s="101">
        <v>995</v>
      </c>
      <c r="G213" s="101">
        <v>408</v>
      </c>
      <c r="H213" s="101">
        <v>269</v>
      </c>
      <c r="I213" s="114">
        <v>131</v>
      </c>
      <c r="J213" s="115">
        <f>+D213+E213</f>
        <v>387</v>
      </c>
      <c r="K213" s="101">
        <f>+F213</f>
        <v>995</v>
      </c>
      <c r="L213" s="101">
        <f>+G213+H213</f>
        <v>677</v>
      </c>
    </row>
    <row r="214" spans="1:12" s="5" customFormat="1" ht="15" customHeight="1" x14ac:dyDescent="0.15">
      <c r="A214" s="195"/>
      <c r="B214" s="198"/>
      <c r="C214" s="182"/>
      <c r="D214" s="109">
        <f>+D213/SUM($D213:$I213)*100</f>
        <v>3.3789954337899544</v>
      </c>
      <c r="E214" s="109">
        <f t="shared" ref="E214" si="53">+E213/SUM($D213:$I213)*100</f>
        <v>14.292237442922373</v>
      </c>
      <c r="F214" s="109">
        <f t="shared" ref="F214" si="54">+F213/SUM($D213:$I213)*100</f>
        <v>45.433789954337897</v>
      </c>
      <c r="G214" s="109">
        <f t="shared" ref="G214" si="55">+G213/SUM($D213:$I213)*100</f>
        <v>18.63013698630137</v>
      </c>
      <c r="H214" s="109">
        <f t="shared" ref="H214" si="56">+H213/SUM($D213:$I213)*100</f>
        <v>12.28310502283105</v>
      </c>
      <c r="I214" s="141">
        <f t="shared" ref="I214" si="57">+I213/SUM($D213:$I213)*100</f>
        <v>5.9817351598173518</v>
      </c>
      <c r="J214" s="109">
        <f>+D214+E214</f>
        <v>17.671232876712327</v>
      </c>
      <c r="K214" s="109">
        <f>+F214</f>
        <v>45.433789954337897</v>
      </c>
      <c r="L214" s="109">
        <f>+G214+H214</f>
        <v>30.913242009132418</v>
      </c>
    </row>
    <row r="215" spans="1:12" s="63" customFormat="1" ht="15" customHeight="1" x14ac:dyDescent="0.15">
      <c r="A215" s="195"/>
      <c r="B215" s="198"/>
      <c r="C215" s="181" t="s">
        <v>144</v>
      </c>
      <c r="D215" s="101">
        <v>78</v>
      </c>
      <c r="E215" s="101">
        <v>335</v>
      </c>
      <c r="F215" s="101">
        <v>1064</v>
      </c>
      <c r="G215" s="101">
        <v>431</v>
      </c>
      <c r="H215" s="101">
        <v>285</v>
      </c>
      <c r="I215" s="114">
        <v>83</v>
      </c>
      <c r="J215" s="115">
        <v>413</v>
      </c>
      <c r="K215" s="101">
        <v>1064</v>
      </c>
      <c r="L215" s="101">
        <v>716</v>
      </c>
    </row>
    <row r="216" spans="1:12" s="5" customFormat="1" ht="15" customHeight="1" x14ac:dyDescent="0.15">
      <c r="A216" s="195"/>
      <c r="B216" s="198"/>
      <c r="C216" s="182"/>
      <c r="D216" s="109">
        <v>3.4</v>
      </c>
      <c r="E216" s="109">
        <v>14.7</v>
      </c>
      <c r="F216" s="109">
        <v>46.7</v>
      </c>
      <c r="G216" s="109">
        <v>18.899999999999999</v>
      </c>
      <c r="H216" s="109">
        <v>12.5</v>
      </c>
      <c r="I216" s="141">
        <v>3.6</v>
      </c>
      <c r="J216" s="109">
        <v>18.100000000000001</v>
      </c>
      <c r="K216" s="109">
        <v>46.7</v>
      </c>
      <c r="L216" s="109">
        <v>31.5</v>
      </c>
    </row>
    <row r="217" spans="1:12" s="63" customFormat="1" ht="15" customHeight="1" x14ac:dyDescent="0.15">
      <c r="A217" s="195"/>
      <c r="B217" s="198"/>
      <c r="C217" s="181" t="s">
        <v>110</v>
      </c>
      <c r="D217" s="101">
        <v>74</v>
      </c>
      <c r="E217" s="101">
        <v>317</v>
      </c>
      <c r="F217" s="101">
        <v>953</v>
      </c>
      <c r="G217" s="101">
        <v>407</v>
      </c>
      <c r="H217" s="101">
        <v>279</v>
      </c>
      <c r="I217" s="114">
        <v>72</v>
      </c>
      <c r="J217" s="115">
        <v>391</v>
      </c>
      <c r="K217" s="101">
        <v>953</v>
      </c>
      <c r="L217" s="101">
        <v>686</v>
      </c>
    </row>
    <row r="218" spans="1:12" s="5" customFormat="1" ht="15" customHeight="1" x14ac:dyDescent="0.15">
      <c r="A218" s="196"/>
      <c r="B218" s="199"/>
      <c r="C218" s="196"/>
      <c r="D218" s="109">
        <v>3.5</v>
      </c>
      <c r="E218" s="109">
        <v>15.1</v>
      </c>
      <c r="F218" s="109">
        <v>45.3</v>
      </c>
      <c r="G218" s="109">
        <v>19.399999999999999</v>
      </c>
      <c r="H218" s="109">
        <v>13.3</v>
      </c>
      <c r="I218" s="141">
        <v>3.4</v>
      </c>
      <c r="J218" s="112">
        <v>18.601332064700284</v>
      </c>
      <c r="K218" s="109">
        <v>45.337773549000957</v>
      </c>
      <c r="L218" s="109">
        <v>32.635585156993344</v>
      </c>
    </row>
    <row r="219" spans="1:12" s="10" customFormat="1" ht="12" customHeight="1" x14ac:dyDescent="0.15">
      <c r="A219" s="6"/>
      <c r="B219" s="20"/>
      <c r="C219" s="8"/>
      <c r="D219" s="43"/>
      <c r="E219" s="43"/>
      <c r="F219" s="43"/>
      <c r="G219" s="33"/>
      <c r="H219" s="33"/>
      <c r="I219" s="33"/>
      <c r="J219" s="33"/>
      <c r="K219" s="33"/>
      <c r="L219" s="33"/>
    </row>
    <row r="220" spans="1:12" s="1" customFormat="1" ht="24.75" customHeight="1" x14ac:dyDescent="0.15">
      <c r="A220" s="243" t="s">
        <v>197</v>
      </c>
      <c r="B220" s="243"/>
      <c r="C220" s="243"/>
      <c r="D220" s="243"/>
      <c r="E220" s="243"/>
      <c r="F220" s="243"/>
      <c r="G220" s="243"/>
      <c r="H220" s="243"/>
      <c r="I220" s="243"/>
      <c r="J220" s="243"/>
      <c r="K220" s="243"/>
      <c r="L220" s="243"/>
    </row>
    <row r="221" spans="1:12" s="5" customFormat="1" ht="11.25" customHeight="1" x14ac:dyDescent="0.15">
      <c r="A221" s="177" t="s">
        <v>108</v>
      </c>
      <c r="B221" s="209"/>
      <c r="C221" s="181" t="s">
        <v>109</v>
      </c>
      <c r="D221" s="106">
        <v>1</v>
      </c>
      <c r="E221" s="106">
        <v>2</v>
      </c>
      <c r="F221" s="106">
        <v>3</v>
      </c>
      <c r="G221" s="106">
        <v>4</v>
      </c>
      <c r="H221" s="106">
        <v>5</v>
      </c>
      <c r="I221" s="213" t="s">
        <v>50</v>
      </c>
      <c r="J221" s="125" t="s">
        <v>43</v>
      </c>
      <c r="K221" s="106">
        <v>3</v>
      </c>
      <c r="L221" s="106" t="s">
        <v>44</v>
      </c>
    </row>
    <row r="222" spans="1:12" s="5" customFormat="1" ht="42" customHeight="1" x14ac:dyDescent="0.15">
      <c r="A222" s="210"/>
      <c r="B222" s="211"/>
      <c r="C222" s="212"/>
      <c r="D222" s="73" t="s">
        <v>57</v>
      </c>
      <c r="E222" s="73" t="s">
        <v>263</v>
      </c>
      <c r="F222" s="73" t="s">
        <v>52</v>
      </c>
      <c r="G222" s="73" t="s">
        <v>252</v>
      </c>
      <c r="H222" s="73" t="s">
        <v>58</v>
      </c>
      <c r="I222" s="214"/>
      <c r="J222" s="4" t="s">
        <v>57</v>
      </c>
      <c r="K222" s="73" t="s">
        <v>52</v>
      </c>
      <c r="L222" s="73" t="s">
        <v>58</v>
      </c>
    </row>
    <row r="223" spans="1:12" s="63" customFormat="1" ht="15" customHeight="1" x14ac:dyDescent="0.15">
      <c r="A223" s="181" t="s">
        <v>28</v>
      </c>
      <c r="B223" s="215" t="s">
        <v>287</v>
      </c>
      <c r="C223" s="181" t="s">
        <v>161</v>
      </c>
      <c r="D223" s="101">
        <v>83</v>
      </c>
      <c r="E223" s="101">
        <v>572</v>
      </c>
      <c r="F223" s="101">
        <v>1184</v>
      </c>
      <c r="G223" s="101">
        <v>215</v>
      </c>
      <c r="H223" s="101">
        <v>41</v>
      </c>
      <c r="I223" s="107">
        <v>95</v>
      </c>
      <c r="J223" s="108">
        <f>+D223+E223</f>
        <v>655</v>
      </c>
      <c r="K223" s="101">
        <f>+F223</f>
        <v>1184</v>
      </c>
      <c r="L223" s="101">
        <f>+G223+H223</f>
        <v>256</v>
      </c>
    </row>
    <row r="224" spans="1:12" s="5" customFormat="1" ht="15" customHeight="1" x14ac:dyDescent="0.15">
      <c r="A224" s="195"/>
      <c r="B224" s="198"/>
      <c r="C224" s="182"/>
      <c r="D224" s="109">
        <f>+D223/SUM($D223:$I223)*100</f>
        <v>3.7899543378995433</v>
      </c>
      <c r="E224" s="109">
        <f t="shared" ref="E224" si="58">+E223/SUM($D223:$I223)*100</f>
        <v>26.118721461187217</v>
      </c>
      <c r="F224" s="109">
        <f t="shared" ref="F224" si="59">+F223/SUM($D223:$I223)*100</f>
        <v>54.06392694063927</v>
      </c>
      <c r="G224" s="109">
        <f t="shared" ref="G224" si="60">+G223/SUM($D223:$I223)*100</f>
        <v>9.8173515981735147</v>
      </c>
      <c r="H224" s="109">
        <f t="shared" ref="H224" si="61">+H223/SUM($D223:$I223)*100</f>
        <v>1.872146118721461</v>
      </c>
      <c r="I224" s="110">
        <f t="shared" ref="I224" si="62">+I223/SUM($D223:$I223)*100</f>
        <v>4.3378995433789953</v>
      </c>
      <c r="J224" s="147">
        <f>+D224+E224</f>
        <v>29.908675799086762</v>
      </c>
      <c r="K224" s="109">
        <f>+F224</f>
        <v>54.06392694063927</v>
      </c>
      <c r="L224" s="109">
        <f>+G224+H224</f>
        <v>11.689497716894977</v>
      </c>
    </row>
    <row r="225" spans="1:12" s="63" customFormat="1" ht="15" customHeight="1" x14ac:dyDescent="0.15">
      <c r="A225" s="195"/>
      <c r="B225" s="198"/>
      <c r="C225" s="181" t="s">
        <v>144</v>
      </c>
      <c r="D225" s="101">
        <v>115</v>
      </c>
      <c r="E225" s="101">
        <v>512</v>
      </c>
      <c r="F225" s="101">
        <v>1295</v>
      </c>
      <c r="G225" s="101">
        <v>203</v>
      </c>
      <c r="H225" s="101">
        <v>66</v>
      </c>
      <c r="I225" s="107">
        <v>85</v>
      </c>
      <c r="J225" s="108">
        <v>627</v>
      </c>
      <c r="K225" s="101">
        <v>1295</v>
      </c>
      <c r="L225" s="101">
        <v>269</v>
      </c>
    </row>
    <row r="226" spans="1:12" s="5" customFormat="1" ht="15" customHeight="1" x14ac:dyDescent="0.15">
      <c r="A226" s="195"/>
      <c r="B226" s="198"/>
      <c r="C226" s="182"/>
      <c r="D226" s="109">
        <v>5.0999999999999996</v>
      </c>
      <c r="E226" s="109">
        <v>22.5</v>
      </c>
      <c r="F226" s="109">
        <v>56.9</v>
      </c>
      <c r="G226" s="109">
        <v>8.9</v>
      </c>
      <c r="H226" s="109">
        <v>2.9</v>
      </c>
      <c r="I226" s="110">
        <v>3.7</v>
      </c>
      <c r="J226" s="147">
        <v>27.5</v>
      </c>
      <c r="K226" s="109">
        <v>56.9</v>
      </c>
      <c r="L226" s="109">
        <v>11.8</v>
      </c>
    </row>
    <row r="227" spans="1:12" s="63" customFormat="1" ht="15" customHeight="1" x14ac:dyDescent="0.15">
      <c r="A227" s="195"/>
      <c r="B227" s="198"/>
      <c r="C227" s="181" t="s">
        <v>110</v>
      </c>
      <c r="D227" s="101">
        <v>63</v>
      </c>
      <c r="E227" s="101">
        <v>455</v>
      </c>
      <c r="F227" s="101">
        <v>1225</v>
      </c>
      <c r="G227" s="101">
        <v>205</v>
      </c>
      <c r="H227" s="101">
        <v>77</v>
      </c>
      <c r="I227" s="107">
        <v>77</v>
      </c>
      <c r="J227" s="108">
        <v>518</v>
      </c>
      <c r="K227" s="101">
        <v>1225</v>
      </c>
      <c r="L227" s="101">
        <v>282</v>
      </c>
    </row>
    <row r="228" spans="1:12" s="5" customFormat="1" ht="15" customHeight="1" x14ac:dyDescent="0.15">
      <c r="A228" s="196"/>
      <c r="B228" s="199"/>
      <c r="C228" s="196"/>
      <c r="D228" s="109">
        <v>3</v>
      </c>
      <c r="E228" s="109">
        <v>21.6</v>
      </c>
      <c r="F228" s="109">
        <v>58.3</v>
      </c>
      <c r="G228" s="109">
        <v>9.8000000000000007</v>
      </c>
      <c r="H228" s="109">
        <v>3.7</v>
      </c>
      <c r="I228" s="110">
        <v>3.7</v>
      </c>
      <c r="J228" s="147">
        <v>24.643196955280686</v>
      </c>
      <c r="K228" s="109">
        <v>58.277830637488101</v>
      </c>
      <c r="L228" s="109">
        <v>13.415794481446241</v>
      </c>
    </row>
    <row r="229" spans="1:12" s="63" customFormat="1" ht="15" customHeight="1" x14ac:dyDescent="0.15">
      <c r="A229" s="181" t="s">
        <v>150</v>
      </c>
      <c r="B229" s="215" t="s">
        <v>157</v>
      </c>
      <c r="C229" s="181" t="s">
        <v>161</v>
      </c>
      <c r="D229" s="101">
        <v>101</v>
      </c>
      <c r="E229" s="101">
        <v>621</v>
      </c>
      <c r="F229" s="101">
        <v>1059</v>
      </c>
      <c r="G229" s="101">
        <v>212</v>
      </c>
      <c r="H229" s="101">
        <v>50</v>
      </c>
      <c r="I229" s="114">
        <v>147</v>
      </c>
      <c r="J229" s="115">
        <f>+D229+E229</f>
        <v>722</v>
      </c>
      <c r="K229" s="101">
        <f>+F229</f>
        <v>1059</v>
      </c>
      <c r="L229" s="101">
        <f>+G229+H229</f>
        <v>262</v>
      </c>
    </row>
    <row r="230" spans="1:12" s="5" customFormat="1" ht="15" customHeight="1" x14ac:dyDescent="0.15">
      <c r="A230" s="195"/>
      <c r="B230" s="198"/>
      <c r="C230" s="182"/>
      <c r="D230" s="109">
        <f>+D229/SUM($D229:$I229)*100</f>
        <v>4.6118721461187215</v>
      </c>
      <c r="E230" s="109">
        <f t="shared" ref="E230" si="63">+E229/SUM($D229:$I229)*100</f>
        <v>28.356164383561644</v>
      </c>
      <c r="F230" s="109">
        <f t="shared" ref="F230" si="64">+F229/SUM($D229:$I229)*100</f>
        <v>48.356164383561648</v>
      </c>
      <c r="G230" s="109">
        <f t="shared" ref="G230" si="65">+G229/SUM($D229:$I229)*100</f>
        <v>9.6803652968036538</v>
      </c>
      <c r="H230" s="109">
        <f t="shared" ref="H230" si="66">+H229/SUM($D229:$I229)*100</f>
        <v>2.2831050228310499</v>
      </c>
      <c r="I230" s="141">
        <f t="shared" ref="I230" si="67">+I229/SUM($D229:$I229)*100</f>
        <v>6.7123287671232879</v>
      </c>
      <c r="J230" s="124">
        <f>+D230+E230</f>
        <v>32.968036529680369</v>
      </c>
      <c r="K230" s="109">
        <f>+F230</f>
        <v>48.356164383561648</v>
      </c>
      <c r="L230" s="109">
        <f>+G230+H230</f>
        <v>11.963470319634704</v>
      </c>
    </row>
    <row r="231" spans="1:12" s="63" customFormat="1" ht="15" customHeight="1" x14ac:dyDescent="0.15">
      <c r="A231" s="195"/>
      <c r="B231" s="198"/>
      <c r="C231" s="181" t="s">
        <v>144</v>
      </c>
      <c r="D231" s="101">
        <v>125</v>
      </c>
      <c r="E231" s="101">
        <v>671</v>
      </c>
      <c r="F231" s="101">
        <v>1147</v>
      </c>
      <c r="G231" s="101">
        <v>193</v>
      </c>
      <c r="H231" s="101">
        <v>59</v>
      </c>
      <c r="I231" s="114">
        <v>81</v>
      </c>
      <c r="J231" s="115">
        <v>796</v>
      </c>
      <c r="K231" s="101">
        <v>1147</v>
      </c>
      <c r="L231" s="101">
        <v>252</v>
      </c>
    </row>
    <row r="232" spans="1:12" s="5" customFormat="1" ht="15" customHeight="1" x14ac:dyDescent="0.15">
      <c r="A232" s="195"/>
      <c r="B232" s="198"/>
      <c r="C232" s="182"/>
      <c r="D232" s="109">
        <v>5.5</v>
      </c>
      <c r="E232" s="109">
        <v>29.5</v>
      </c>
      <c r="F232" s="109">
        <v>50.4</v>
      </c>
      <c r="G232" s="109">
        <v>8.5</v>
      </c>
      <c r="H232" s="109">
        <v>2.6</v>
      </c>
      <c r="I232" s="141">
        <v>3.6</v>
      </c>
      <c r="J232" s="124">
        <v>35</v>
      </c>
      <c r="K232" s="109">
        <v>50.4</v>
      </c>
      <c r="L232" s="109">
        <v>11.1</v>
      </c>
    </row>
    <row r="233" spans="1:12" s="63" customFormat="1" ht="15" customHeight="1" x14ac:dyDescent="0.15">
      <c r="A233" s="195"/>
      <c r="B233" s="198"/>
      <c r="C233" s="181" t="s">
        <v>110</v>
      </c>
      <c r="D233" s="101">
        <v>75</v>
      </c>
      <c r="E233" s="101">
        <v>581</v>
      </c>
      <c r="F233" s="101">
        <v>1081</v>
      </c>
      <c r="G233" s="101">
        <v>213</v>
      </c>
      <c r="H233" s="101">
        <v>79</v>
      </c>
      <c r="I233" s="114">
        <v>73</v>
      </c>
      <c r="J233" s="115">
        <v>656</v>
      </c>
      <c r="K233" s="101">
        <v>1081</v>
      </c>
      <c r="L233" s="101">
        <v>292</v>
      </c>
    </row>
    <row r="234" spans="1:12" s="5" customFormat="1" ht="15" customHeight="1" x14ac:dyDescent="0.15">
      <c r="A234" s="196"/>
      <c r="B234" s="199"/>
      <c r="C234" s="196"/>
      <c r="D234" s="109">
        <v>3.6</v>
      </c>
      <c r="E234" s="109">
        <v>27.6</v>
      </c>
      <c r="F234" s="109">
        <v>51.4</v>
      </c>
      <c r="G234" s="109">
        <v>10.1</v>
      </c>
      <c r="H234" s="109">
        <v>3.8</v>
      </c>
      <c r="I234" s="141">
        <v>3.5</v>
      </c>
      <c r="J234" s="112">
        <v>31.208372978116078</v>
      </c>
      <c r="K234" s="109">
        <v>51.427212178877255</v>
      </c>
      <c r="L234" s="109">
        <v>13.891531874405327</v>
      </c>
    </row>
    <row r="235" spans="1:12" s="5" customFormat="1" ht="12" customHeight="1" x14ac:dyDescent="0.15">
      <c r="A235" s="55"/>
      <c r="B235" s="95"/>
      <c r="C235" s="53"/>
      <c r="D235" s="93"/>
      <c r="E235" s="93"/>
      <c r="F235" s="93"/>
      <c r="G235" s="93"/>
      <c r="H235" s="61"/>
      <c r="I235" s="61"/>
      <c r="J235" s="61"/>
      <c r="K235" s="61"/>
      <c r="L235" s="61"/>
    </row>
    <row r="236" spans="1:12" s="1" customFormat="1" ht="24.75" customHeight="1" x14ac:dyDescent="0.15">
      <c r="A236" s="243" t="s">
        <v>198</v>
      </c>
      <c r="B236" s="243"/>
      <c r="C236" s="243"/>
      <c r="D236" s="243"/>
      <c r="E236" s="243"/>
      <c r="F236" s="243"/>
      <c r="G236" s="243"/>
      <c r="H236" s="243"/>
      <c r="I236" s="243"/>
      <c r="J236" s="243"/>
      <c r="K236" s="243"/>
      <c r="L236" s="243"/>
    </row>
    <row r="237" spans="1:12" s="5" customFormat="1" ht="11.25" customHeight="1" x14ac:dyDescent="0.15">
      <c r="A237" s="177" t="s">
        <v>108</v>
      </c>
      <c r="B237" s="209"/>
      <c r="C237" s="181" t="s">
        <v>109</v>
      </c>
      <c r="D237" s="106">
        <v>1</v>
      </c>
      <c r="E237" s="106">
        <v>2</v>
      </c>
      <c r="F237" s="106">
        <v>3</v>
      </c>
      <c r="G237" s="106">
        <v>4</v>
      </c>
      <c r="H237" s="106">
        <v>5</v>
      </c>
      <c r="I237" s="213" t="s">
        <v>50</v>
      </c>
      <c r="J237" s="125" t="s">
        <v>43</v>
      </c>
      <c r="K237" s="106">
        <v>3</v>
      </c>
      <c r="L237" s="106" t="s">
        <v>44</v>
      </c>
    </row>
    <row r="238" spans="1:12" s="5" customFormat="1" ht="42" customHeight="1" x14ac:dyDescent="0.15">
      <c r="A238" s="210"/>
      <c r="B238" s="211"/>
      <c r="C238" s="212"/>
      <c r="D238" s="73" t="s">
        <v>57</v>
      </c>
      <c r="E238" s="73" t="s">
        <v>263</v>
      </c>
      <c r="F238" s="73" t="s">
        <v>52</v>
      </c>
      <c r="G238" s="73" t="s">
        <v>252</v>
      </c>
      <c r="H238" s="73" t="s">
        <v>58</v>
      </c>
      <c r="I238" s="214"/>
      <c r="J238" s="4" t="s">
        <v>57</v>
      </c>
      <c r="K238" s="73" t="s">
        <v>52</v>
      </c>
      <c r="L238" s="73" t="s">
        <v>58</v>
      </c>
    </row>
    <row r="239" spans="1:12" s="63" customFormat="1" ht="15" customHeight="1" x14ac:dyDescent="0.15">
      <c r="A239" s="181" t="s">
        <v>29</v>
      </c>
      <c r="B239" s="215" t="s">
        <v>199</v>
      </c>
      <c r="C239" s="181" t="s">
        <v>161</v>
      </c>
      <c r="D239" s="101">
        <v>73</v>
      </c>
      <c r="E239" s="101">
        <v>453</v>
      </c>
      <c r="F239" s="101">
        <v>487</v>
      </c>
      <c r="G239" s="101">
        <v>657</v>
      </c>
      <c r="H239" s="101">
        <v>463</v>
      </c>
      <c r="I239" s="114">
        <v>57</v>
      </c>
      <c r="J239" s="115">
        <f>+D239+E239</f>
        <v>526</v>
      </c>
      <c r="K239" s="101">
        <f>+F239</f>
        <v>487</v>
      </c>
      <c r="L239" s="101">
        <f>+G239+H239</f>
        <v>1120</v>
      </c>
    </row>
    <row r="240" spans="1:12" s="5" customFormat="1" ht="15" customHeight="1" x14ac:dyDescent="0.15">
      <c r="A240" s="196"/>
      <c r="B240" s="199"/>
      <c r="C240" s="182"/>
      <c r="D240" s="109">
        <f>+D239/SUM($D239:$I239)*100</f>
        <v>3.3333333333333335</v>
      </c>
      <c r="E240" s="109">
        <f t="shared" ref="E240" si="68">+E239/SUM($D239:$I239)*100</f>
        <v>20.684931506849317</v>
      </c>
      <c r="F240" s="109">
        <f t="shared" ref="F240" si="69">+F239/SUM($D239:$I239)*100</f>
        <v>22.237442922374427</v>
      </c>
      <c r="G240" s="109">
        <f t="shared" ref="G240" si="70">+G239/SUM($D239:$I239)*100</f>
        <v>30</v>
      </c>
      <c r="H240" s="109">
        <f t="shared" ref="H240" si="71">+H239/SUM($D239:$I239)*100</f>
        <v>21.141552511415526</v>
      </c>
      <c r="I240" s="141">
        <f t="shared" ref="I240" si="72">+I239/SUM($D239:$I239)*100</f>
        <v>2.6027397260273974</v>
      </c>
      <c r="J240" s="112">
        <f>+D240+E240</f>
        <v>24.018264840182649</v>
      </c>
      <c r="K240" s="109">
        <f>+F240</f>
        <v>22.237442922374427</v>
      </c>
      <c r="L240" s="109">
        <f>+G240+H240</f>
        <v>51.141552511415526</v>
      </c>
    </row>
    <row r="241" spans="1:12" s="10" customFormat="1" ht="11.25" customHeight="1" x14ac:dyDescent="0.15">
      <c r="A241" s="36"/>
      <c r="B241" s="7"/>
      <c r="C241" s="22"/>
      <c r="D241" s="23"/>
      <c r="E241" s="23"/>
      <c r="F241" s="23"/>
      <c r="G241" s="23"/>
      <c r="H241" s="23"/>
      <c r="I241" s="23"/>
      <c r="J241" s="23"/>
      <c r="K241" s="23"/>
      <c r="L241" s="23"/>
    </row>
    <row r="242" spans="1:12" s="5" customFormat="1" ht="11.25" customHeight="1" x14ac:dyDescent="0.15">
      <c r="A242" s="177" t="s">
        <v>108</v>
      </c>
      <c r="B242" s="209"/>
      <c r="C242" s="181" t="s">
        <v>109</v>
      </c>
      <c r="D242" s="183" t="s">
        <v>56</v>
      </c>
      <c r="E242" s="183" t="s">
        <v>253</v>
      </c>
      <c r="F242" s="187" t="s">
        <v>50</v>
      </c>
      <c r="G242" s="30"/>
      <c r="H242" s="30"/>
      <c r="I242" s="30"/>
      <c r="J242" s="30"/>
      <c r="K242" s="30"/>
      <c r="L242" s="30"/>
    </row>
    <row r="243" spans="1:12" s="5" customFormat="1" ht="30" customHeight="1" x14ac:dyDescent="0.15">
      <c r="A243" s="210"/>
      <c r="B243" s="211"/>
      <c r="C243" s="212"/>
      <c r="D243" s="184"/>
      <c r="E243" s="184"/>
      <c r="F243" s="188"/>
      <c r="G243" s="30"/>
      <c r="H243" s="30"/>
      <c r="I243" s="30"/>
      <c r="J243" s="30"/>
      <c r="K243" s="30"/>
      <c r="L243" s="30"/>
    </row>
    <row r="244" spans="1:12" s="63" customFormat="1" ht="15" customHeight="1" x14ac:dyDescent="0.15">
      <c r="A244" s="181" t="s">
        <v>151</v>
      </c>
      <c r="B244" s="215" t="s">
        <v>4</v>
      </c>
      <c r="C244" s="181" t="s">
        <v>161</v>
      </c>
      <c r="D244" s="101">
        <v>456</v>
      </c>
      <c r="E244" s="101">
        <v>1639</v>
      </c>
      <c r="F244" s="101">
        <v>95</v>
      </c>
      <c r="G244" s="67"/>
      <c r="H244" s="67"/>
      <c r="I244" s="67"/>
      <c r="J244" s="67"/>
      <c r="K244" s="67"/>
      <c r="L244" s="67"/>
    </row>
    <row r="245" spans="1:12" s="5" customFormat="1" ht="15" customHeight="1" x14ac:dyDescent="0.15">
      <c r="A245" s="195"/>
      <c r="B245" s="198"/>
      <c r="C245" s="182"/>
      <c r="D245" s="109">
        <f>+D244/SUM($D244:$F244)*100</f>
        <v>20.82191780821918</v>
      </c>
      <c r="E245" s="109">
        <f t="shared" ref="E245" si="73">+E244/SUM($D244:$F244)*100</f>
        <v>74.840182648401836</v>
      </c>
      <c r="F245" s="109">
        <f t="shared" ref="F245" si="74">+F244/SUM($D244:$F244)*100</f>
        <v>4.3378995433789953</v>
      </c>
      <c r="G245" s="30"/>
      <c r="H245" s="30"/>
      <c r="I245" s="30"/>
      <c r="J245" s="30"/>
      <c r="K245" s="30"/>
      <c r="L245" s="30"/>
    </row>
    <row r="246" spans="1:12" s="63" customFormat="1" ht="15" customHeight="1" x14ac:dyDescent="0.15">
      <c r="A246" s="195"/>
      <c r="B246" s="198"/>
      <c r="C246" s="181" t="s">
        <v>144</v>
      </c>
      <c r="D246" s="101">
        <v>430</v>
      </c>
      <c r="E246" s="101">
        <v>1776</v>
      </c>
      <c r="F246" s="101">
        <v>70</v>
      </c>
      <c r="G246" s="67"/>
      <c r="H246" s="67"/>
      <c r="I246" s="67"/>
      <c r="J246" s="67"/>
      <c r="K246" s="67"/>
      <c r="L246" s="67"/>
    </row>
    <row r="247" spans="1:12" s="5" customFormat="1" ht="15" customHeight="1" x14ac:dyDescent="0.15">
      <c r="A247" s="195"/>
      <c r="B247" s="198"/>
      <c r="C247" s="182"/>
      <c r="D247" s="109">
        <v>18.899999999999999</v>
      </c>
      <c r="E247" s="109">
        <v>78</v>
      </c>
      <c r="F247" s="109">
        <v>3.1</v>
      </c>
      <c r="G247" s="30"/>
      <c r="H247" s="30"/>
      <c r="I247" s="30"/>
      <c r="J247" s="30"/>
      <c r="K247" s="30"/>
      <c r="L247" s="30"/>
    </row>
    <row r="248" spans="1:12" s="63" customFormat="1" ht="15" customHeight="1" x14ac:dyDescent="0.15">
      <c r="A248" s="195"/>
      <c r="B248" s="198"/>
      <c r="C248" s="181" t="s">
        <v>110</v>
      </c>
      <c r="D248" s="101">
        <v>394</v>
      </c>
      <c r="E248" s="101">
        <v>1638</v>
      </c>
      <c r="F248" s="101">
        <v>70</v>
      </c>
      <c r="G248" s="67"/>
      <c r="H248" s="67"/>
      <c r="I248" s="67"/>
      <c r="J248" s="67"/>
      <c r="K248" s="67"/>
      <c r="L248" s="67"/>
    </row>
    <row r="249" spans="1:12" s="5" customFormat="1" ht="15" customHeight="1" x14ac:dyDescent="0.15">
      <c r="A249" s="196"/>
      <c r="B249" s="199"/>
      <c r="C249" s="196"/>
      <c r="D249" s="102">
        <v>18.7</v>
      </c>
      <c r="E249" s="109">
        <v>77.900000000000006</v>
      </c>
      <c r="F249" s="109">
        <v>3.3</v>
      </c>
      <c r="G249" s="30"/>
      <c r="H249" s="30"/>
      <c r="I249" s="30"/>
      <c r="J249" s="30"/>
      <c r="K249" s="30"/>
      <c r="L249" s="30"/>
    </row>
    <row r="250" spans="1:12" s="10" customFormat="1" ht="22.5" customHeight="1" x14ac:dyDescent="0.15">
      <c r="A250" s="8"/>
      <c r="B250" s="7"/>
      <c r="C250" s="22"/>
      <c r="D250" s="23"/>
      <c r="E250" s="23"/>
      <c r="F250" s="23"/>
      <c r="G250" s="23"/>
      <c r="H250" s="23"/>
      <c r="I250" s="23"/>
      <c r="J250" s="23"/>
      <c r="K250" s="23"/>
      <c r="L250" s="23"/>
    </row>
    <row r="251" spans="1:12" s="1" customFormat="1" ht="24.75" customHeight="1" x14ac:dyDescent="0.15">
      <c r="A251" s="243" t="s">
        <v>200</v>
      </c>
      <c r="B251" s="243"/>
      <c r="C251" s="243"/>
      <c r="D251" s="243"/>
      <c r="E251" s="243"/>
      <c r="F251" s="243"/>
      <c r="G251" s="243"/>
      <c r="H251" s="243"/>
      <c r="I251" s="243"/>
      <c r="J251" s="243"/>
      <c r="K251" s="243"/>
      <c r="L251" s="243"/>
    </row>
    <row r="252" spans="1:12" s="11" customFormat="1" ht="11.25" customHeight="1" x14ac:dyDescent="0.15">
      <c r="A252" s="177" t="s">
        <v>108</v>
      </c>
      <c r="B252" s="209"/>
      <c r="C252" s="181" t="s">
        <v>109</v>
      </c>
      <c r="D252" s="106">
        <v>1</v>
      </c>
      <c r="E252" s="106">
        <v>2</v>
      </c>
      <c r="F252" s="106">
        <v>3</v>
      </c>
      <c r="G252" s="106">
        <v>4</v>
      </c>
      <c r="H252" s="106">
        <v>5</v>
      </c>
      <c r="I252" s="213" t="s">
        <v>50</v>
      </c>
      <c r="J252" s="105" t="s">
        <v>43</v>
      </c>
      <c r="K252" s="106">
        <v>3</v>
      </c>
      <c r="L252" s="106" t="s">
        <v>44</v>
      </c>
    </row>
    <row r="253" spans="1:12" s="11" customFormat="1" ht="42" customHeight="1" x14ac:dyDescent="0.15">
      <c r="A253" s="210"/>
      <c r="B253" s="211"/>
      <c r="C253" s="182"/>
      <c r="D253" s="76" t="s">
        <v>47</v>
      </c>
      <c r="E253" s="76" t="s">
        <v>45</v>
      </c>
      <c r="F253" s="76" t="s">
        <v>52</v>
      </c>
      <c r="G253" s="76" t="s">
        <v>46</v>
      </c>
      <c r="H253" s="76" t="s">
        <v>245</v>
      </c>
      <c r="I253" s="214"/>
      <c r="J253" s="92" t="s">
        <v>51</v>
      </c>
      <c r="K253" s="76" t="s">
        <v>52</v>
      </c>
      <c r="L253" s="76" t="s">
        <v>49</v>
      </c>
    </row>
    <row r="254" spans="1:12" s="11" customFormat="1" ht="15" customHeight="1" x14ac:dyDescent="0.15">
      <c r="A254" s="183" t="s">
        <v>258</v>
      </c>
      <c r="B254" s="191" t="s">
        <v>139</v>
      </c>
      <c r="C254" s="181" t="s">
        <v>161</v>
      </c>
      <c r="D254" s="101">
        <v>374</v>
      </c>
      <c r="E254" s="101">
        <v>852</v>
      </c>
      <c r="F254" s="101">
        <v>593</v>
      </c>
      <c r="G254" s="101">
        <v>157</v>
      </c>
      <c r="H254" s="101">
        <v>103</v>
      </c>
      <c r="I254" s="101">
        <v>111</v>
      </c>
      <c r="J254" s="149">
        <f>+D254+E254</f>
        <v>1226</v>
      </c>
      <c r="K254" s="163">
        <f>+F254</f>
        <v>593</v>
      </c>
      <c r="L254" s="163">
        <f>+G254+H254</f>
        <v>260</v>
      </c>
    </row>
    <row r="255" spans="1:12" s="11" customFormat="1" ht="15" customHeight="1" x14ac:dyDescent="0.15">
      <c r="A255" s="189"/>
      <c r="B255" s="192"/>
      <c r="C255" s="182"/>
      <c r="D255" s="109">
        <f>+D254/SUM($D254:$I254)*100</f>
        <v>17.077625570776256</v>
      </c>
      <c r="E255" s="109">
        <f t="shared" ref="E255" si="75">+E254/SUM($D254:$I254)*100</f>
        <v>38.904109589041099</v>
      </c>
      <c r="F255" s="109">
        <f t="shared" ref="F255" si="76">+F254/SUM($D254:$I254)*100</f>
        <v>27.077625570776252</v>
      </c>
      <c r="G255" s="109">
        <f t="shared" ref="G255" si="77">+G254/SUM($D254:$I254)*100</f>
        <v>7.1689497716894977</v>
      </c>
      <c r="H255" s="109">
        <f t="shared" ref="H255" si="78">+H254/SUM($D254:$I254)*100</f>
        <v>4.7031963470319633</v>
      </c>
      <c r="I255" s="109">
        <f t="shared" ref="I255" si="79">+I254/SUM($D254:$I254)*100</f>
        <v>5.0684931506849313</v>
      </c>
      <c r="J255" s="111">
        <f>+D255+E255</f>
        <v>55.981735159817354</v>
      </c>
      <c r="K255" s="109">
        <f>+F255</f>
        <v>27.077625570776252</v>
      </c>
      <c r="L255" s="109">
        <f>+G255+H255</f>
        <v>11.87214611872146</v>
      </c>
    </row>
    <row r="256" spans="1:12" s="63" customFormat="1" ht="15" customHeight="1" x14ac:dyDescent="0.15">
      <c r="A256" s="189"/>
      <c r="B256" s="192"/>
      <c r="C256" s="181" t="s">
        <v>144</v>
      </c>
      <c r="D256" s="101">
        <v>603</v>
      </c>
      <c r="E256" s="101">
        <v>872</v>
      </c>
      <c r="F256" s="101">
        <v>518</v>
      </c>
      <c r="G256" s="101">
        <v>126</v>
      </c>
      <c r="H256" s="101">
        <v>72</v>
      </c>
      <c r="I256" s="101">
        <v>85</v>
      </c>
      <c r="J256" s="149">
        <v>1475</v>
      </c>
      <c r="K256" s="150">
        <v>518</v>
      </c>
      <c r="L256" s="151">
        <v>198</v>
      </c>
    </row>
    <row r="257" spans="1:12" s="11" customFormat="1" ht="15" customHeight="1" x14ac:dyDescent="0.15">
      <c r="A257" s="190"/>
      <c r="B257" s="193"/>
      <c r="C257" s="182"/>
      <c r="D257" s="109">
        <v>26.5</v>
      </c>
      <c r="E257" s="109">
        <v>38.299999999999997</v>
      </c>
      <c r="F257" s="109">
        <v>22.8</v>
      </c>
      <c r="G257" s="109">
        <v>5.5</v>
      </c>
      <c r="H257" s="109">
        <v>3.2</v>
      </c>
      <c r="I257" s="109">
        <v>3.7</v>
      </c>
      <c r="J257" s="111">
        <v>64.8</v>
      </c>
      <c r="K257" s="109">
        <v>22.8</v>
      </c>
      <c r="L257" s="109">
        <v>8.6999999999999993</v>
      </c>
    </row>
    <row r="258" spans="1:12" s="11" customFormat="1" ht="11.25" customHeight="1" x14ac:dyDescent="0.15">
      <c r="A258" s="52"/>
      <c r="B258" s="48"/>
      <c r="C258" s="53"/>
      <c r="D258" s="54"/>
      <c r="E258" s="54"/>
      <c r="F258" s="54"/>
      <c r="G258" s="54"/>
      <c r="H258" s="54"/>
      <c r="I258" s="54"/>
      <c r="J258" s="50"/>
      <c r="K258" s="50"/>
      <c r="L258" s="51"/>
    </row>
    <row r="259" spans="1:12" s="5" customFormat="1" ht="11.25" customHeight="1" x14ac:dyDescent="0.15">
      <c r="A259" s="177" t="s">
        <v>108</v>
      </c>
      <c r="B259" s="209"/>
      <c r="C259" s="181" t="s">
        <v>109</v>
      </c>
      <c r="D259" s="106">
        <v>1</v>
      </c>
      <c r="E259" s="106">
        <v>2</v>
      </c>
      <c r="F259" s="106">
        <v>3</v>
      </c>
      <c r="G259" s="106">
        <v>4</v>
      </c>
      <c r="H259" s="106">
        <v>5</v>
      </c>
      <c r="I259" s="213" t="s">
        <v>50</v>
      </c>
      <c r="J259" s="125" t="s">
        <v>43</v>
      </c>
      <c r="K259" s="106">
        <v>3</v>
      </c>
      <c r="L259" s="106" t="s">
        <v>44</v>
      </c>
    </row>
    <row r="260" spans="1:12" s="5" customFormat="1" ht="42" customHeight="1" x14ac:dyDescent="0.15">
      <c r="A260" s="210"/>
      <c r="B260" s="211"/>
      <c r="C260" s="212"/>
      <c r="D260" s="73" t="s">
        <v>57</v>
      </c>
      <c r="E260" s="73" t="s">
        <v>263</v>
      </c>
      <c r="F260" s="73" t="s">
        <v>52</v>
      </c>
      <c r="G260" s="73" t="s">
        <v>252</v>
      </c>
      <c r="H260" s="73" t="s">
        <v>58</v>
      </c>
      <c r="I260" s="214"/>
      <c r="J260" s="4" t="s">
        <v>57</v>
      </c>
      <c r="K260" s="73" t="s">
        <v>52</v>
      </c>
      <c r="L260" s="73" t="s">
        <v>58</v>
      </c>
    </row>
    <row r="261" spans="1:12" s="63" customFormat="1" ht="15" customHeight="1" x14ac:dyDescent="0.15">
      <c r="A261" s="181" t="s">
        <v>152</v>
      </c>
      <c r="B261" s="215" t="s">
        <v>6</v>
      </c>
      <c r="C261" s="181" t="s">
        <v>161</v>
      </c>
      <c r="D261" s="101">
        <v>123</v>
      </c>
      <c r="E261" s="101">
        <v>620</v>
      </c>
      <c r="F261" s="101">
        <v>705</v>
      </c>
      <c r="G261" s="101">
        <v>448</v>
      </c>
      <c r="H261" s="101">
        <v>192</v>
      </c>
      <c r="I261" s="114">
        <v>102</v>
      </c>
      <c r="J261" s="115">
        <f>+D261+E261</f>
        <v>743</v>
      </c>
      <c r="K261" s="101">
        <f>+F261</f>
        <v>705</v>
      </c>
      <c r="L261" s="101">
        <f>+G261+H261</f>
        <v>640</v>
      </c>
    </row>
    <row r="262" spans="1:12" s="5" customFormat="1" ht="15" customHeight="1" x14ac:dyDescent="0.15">
      <c r="A262" s="195"/>
      <c r="B262" s="198"/>
      <c r="C262" s="182"/>
      <c r="D262" s="109">
        <f>+D261/SUM($D261:$I261)*100</f>
        <v>5.6164383561643838</v>
      </c>
      <c r="E262" s="109">
        <f t="shared" ref="E262" si="80">+E261/SUM($D261:$I261)*100</f>
        <v>28.31050228310502</v>
      </c>
      <c r="F262" s="109">
        <f t="shared" ref="F262" si="81">+F261/SUM($D261:$I261)*100</f>
        <v>32.19178082191781</v>
      </c>
      <c r="G262" s="109">
        <f t="shared" ref="G262" si="82">+G261/SUM($D261:$I261)*100</f>
        <v>20.456621004566212</v>
      </c>
      <c r="H262" s="109">
        <f t="shared" ref="H262" si="83">+H261/SUM($D261:$I261)*100</f>
        <v>8.7671232876712324</v>
      </c>
      <c r="I262" s="141">
        <f t="shared" ref="I262" si="84">+I261/SUM($D261:$I261)*100</f>
        <v>4.6575342465753424</v>
      </c>
      <c r="J262" s="146">
        <f>+D262+E262</f>
        <v>33.926940639269404</v>
      </c>
      <c r="K262" s="109">
        <f>+F262</f>
        <v>32.19178082191781</v>
      </c>
      <c r="L262" s="109">
        <f>+G262+H262</f>
        <v>29.223744292237445</v>
      </c>
    </row>
    <row r="263" spans="1:12" s="63" customFormat="1" ht="15" customHeight="1" x14ac:dyDescent="0.15">
      <c r="A263" s="195"/>
      <c r="B263" s="198"/>
      <c r="C263" s="181" t="s">
        <v>144</v>
      </c>
      <c r="D263" s="101">
        <v>129</v>
      </c>
      <c r="E263" s="101">
        <v>662</v>
      </c>
      <c r="F263" s="101">
        <v>759</v>
      </c>
      <c r="G263" s="101">
        <v>442</v>
      </c>
      <c r="H263" s="101">
        <v>193</v>
      </c>
      <c r="I263" s="114">
        <v>91</v>
      </c>
      <c r="J263" s="115">
        <v>791</v>
      </c>
      <c r="K263" s="101">
        <v>759</v>
      </c>
      <c r="L263" s="101">
        <v>635</v>
      </c>
    </row>
    <row r="264" spans="1:12" s="5" customFormat="1" ht="15" customHeight="1" x14ac:dyDescent="0.15">
      <c r="A264" s="195"/>
      <c r="B264" s="198"/>
      <c r="C264" s="182"/>
      <c r="D264" s="109">
        <v>5.7</v>
      </c>
      <c r="E264" s="109">
        <v>29.1</v>
      </c>
      <c r="F264" s="109">
        <v>33.299999999999997</v>
      </c>
      <c r="G264" s="109">
        <v>19.399999999999999</v>
      </c>
      <c r="H264" s="109">
        <v>8.5</v>
      </c>
      <c r="I264" s="141">
        <v>4</v>
      </c>
      <c r="J264" s="146">
        <v>34.799999999999997</v>
      </c>
      <c r="K264" s="109">
        <v>33.347978910369072</v>
      </c>
      <c r="L264" s="109">
        <v>27.899824253075572</v>
      </c>
    </row>
    <row r="265" spans="1:12" s="63" customFormat="1" ht="15" customHeight="1" x14ac:dyDescent="0.15">
      <c r="A265" s="195"/>
      <c r="B265" s="198"/>
      <c r="C265" s="181" t="s">
        <v>110</v>
      </c>
      <c r="D265" s="101">
        <v>88</v>
      </c>
      <c r="E265" s="101">
        <v>618</v>
      </c>
      <c r="F265" s="101">
        <v>690</v>
      </c>
      <c r="G265" s="101">
        <v>466</v>
      </c>
      <c r="H265" s="101">
        <v>159</v>
      </c>
      <c r="I265" s="114">
        <v>81</v>
      </c>
      <c r="J265" s="115">
        <v>706</v>
      </c>
      <c r="K265" s="101">
        <v>690</v>
      </c>
      <c r="L265" s="101">
        <v>625</v>
      </c>
    </row>
    <row r="266" spans="1:12" s="5" customFormat="1" ht="15" customHeight="1" x14ac:dyDescent="0.15">
      <c r="A266" s="196"/>
      <c r="B266" s="199"/>
      <c r="C266" s="196"/>
      <c r="D266" s="109">
        <v>4.2</v>
      </c>
      <c r="E266" s="109">
        <v>29.4</v>
      </c>
      <c r="F266" s="109">
        <v>32.799999999999997</v>
      </c>
      <c r="G266" s="109">
        <v>22.2</v>
      </c>
      <c r="H266" s="109">
        <v>7.6</v>
      </c>
      <c r="I266" s="141">
        <v>3.9</v>
      </c>
      <c r="J266" s="124">
        <v>33.587059942911509</v>
      </c>
      <c r="K266" s="109">
        <v>32.825880114176975</v>
      </c>
      <c r="L266" s="109">
        <v>29.733587059942913</v>
      </c>
    </row>
    <row r="267" spans="1:12" s="63" customFormat="1" ht="15" customHeight="1" x14ac:dyDescent="0.15">
      <c r="A267" s="181" t="s">
        <v>153</v>
      </c>
      <c r="B267" s="215" t="s">
        <v>7</v>
      </c>
      <c r="C267" s="181" t="s">
        <v>161</v>
      </c>
      <c r="D267" s="101">
        <v>124</v>
      </c>
      <c r="E267" s="101">
        <v>594</v>
      </c>
      <c r="F267" s="101">
        <v>855</v>
      </c>
      <c r="G267" s="101">
        <v>362</v>
      </c>
      <c r="H267" s="101">
        <v>151</v>
      </c>
      <c r="I267" s="114">
        <v>104</v>
      </c>
      <c r="J267" s="115">
        <f>+D267+E267</f>
        <v>718</v>
      </c>
      <c r="K267" s="101">
        <f>+F267</f>
        <v>855</v>
      </c>
      <c r="L267" s="101">
        <f>+G267+H267</f>
        <v>513</v>
      </c>
    </row>
    <row r="268" spans="1:12" s="5" customFormat="1" ht="15" customHeight="1" x14ac:dyDescent="0.15">
      <c r="A268" s="195"/>
      <c r="B268" s="198"/>
      <c r="C268" s="182"/>
      <c r="D268" s="109">
        <f>+D267/SUM($D267:$I267)*100</f>
        <v>5.6621004566210047</v>
      </c>
      <c r="E268" s="109">
        <f t="shared" ref="E268" si="85">+E267/SUM($D267:$I267)*100</f>
        <v>27.123287671232877</v>
      </c>
      <c r="F268" s="109">
        <f t="shared" ref="F268" si="86">+F267/SUM($D267:$I267)*100</f>
        <v>39.041095890410958</v>
      </c>
      <c r="G268" s="109">
        <f t="shared" ref="G268" si="87">+G267/SUM($D267:$I267)*100</f>
        <v>16.529680365296802</v>
      </c>
      <c r="H268" s="109">
        <f t="shared" ref="H268" si="88">+H267/SUM($D267:$I267)*100</f>
        <v>6.8949771689497714</v>
      </c>
      <c r="I268" s="141">
        <f t="shared" ref="I268" si="89">+I267/SUM($D267:$I267)*100</f>
        <v>4.7488584474885842</v>
      </c>
      <c r="J268" s="146">
        <f>+D268+E268</f>
        <v>32.785388127853878</v>
      </c>
      <c r="K268" s="109">
        <f>+F268</f>
        <v>39.041095890410958</v>
      </c>
      <c r="L268" s="109">
        <f>+G268+H268</f>
        <v>23.424657534246574</v>
      </c>
    </row>
    <row r="269" spans="1:12" s="63" customFormat="1" ht="15" customHeight="1" x14ac:dyDescent="0.15">
      <c r="A269" s="195"/>
      <c r="B269" s="198"/>
      <c r="C269" s="181" t="s">
        <v>144</v>
      </c>
      <c r="D269" s="101">
        <v>116</v>
      </c>
      <c r="E269" s="101">
        <v>670</v>
      </c>
      <c r="F269" s="101">
        <v>858</v>
      </c>
      <c r="G269" s="101">
        <v>386</v>
      </c>
      <c r="H269" s="101">
        <v>145</v>
      </c>
      <c r="I269" s="114">
        <v>101</v>
      </c>
      <c r="J269" s="115">
        <v>786</v>
      </c>
      <c r="K269" s="101">
        <v>858</v>
      </c>
      <c r="L269" s="101">
        <v>531</v>
      </c>
    </row>
    <row r="270" spans="1:12" s="5" customFormat="1" ht="15" customHeight="1" x14ac:dyDescent="0.15">
      <c r="A270" s="195"/>
      <c r="B270" s="198"/>
      <c r="C270" s="182"/>
      <c r="D270" s="109">
        <v>5.0999999999999996</v>
      </c>
      <c r="E270" s="109">
        <v>29.4</v>
      </c>
      <c r="F270" s="109">
        <v>37.700000000000003</v>
      </c>
      <c r="G270" s="109">
        <v>17</v>
      </c>
      <c r="H270" s="109">
        <v>6.4</v>
      </c>
      <c r="I270" s="141">
        <v>4.4000000000000004</v>
      </c>
      <c r="J270" s="146">
        <v>34.5</v>
      </c>
      <c r="K270" s="109">
        <v>37.697715289982426</v>
      </c>
      <c r="L270" s="109">
        <v>23.330404217926187</v>
      </c>
    </row>
    <row r="271" spans="1:12" s="63" customFormat="1" ht="15" customHeight="1" x14ac:dyDescent="0.15">
      <c r="A271" s="195"/>
      <c r="B271" s="198"/>
      <c r="C271" s="181" t="s">
        <v>110</v>
      </c>
      <c r="D271" s="101">
        <v>87</v>
      </c>
      <c r="E271" s="101">
        <v>589</v>
      </c>
      <c r="F271" s="101">
        <v>820</v>
      </c>
      <c r="G271" s="101">
        <v>372</v>
      </c>
      <c r="H271" s="101">
        <v>138</v>
      </c>
      <c r="I271" s="114">
        <v>96</v>
      </c>
      <c r="J271" s="115">
        <v>676</v>
      </c>
      <c r="K271" s="101">
        <v>820</v>
      </c>
      <c r="L271" s="101">
        <v>510</v>
      </c>
    </row>
    <row r="272" spans="1:12" s="5" customFormat="1" ht="15" customHeight="1" x14ac:dyDescent="0.15">
      <c r="A272" s="196"/>
      <c r="B272" s="199"/>
      <c r="C272" s="196"/>
      <c r="D272" s="109">
        <v>4.0999999999999996</v>
      </c>
      <c r="E272" s="109">
        <v>28</v>
      </c>
      <c r="F272" s="109">
        <v>39</v>
      </c>
      <c r="G272" s="109">
        <v>17.7</v>
      </c>
      <c r="H272" s="109">
        <v>6.6</v>
      </c>
      <c r="I272" s="141">
        <v>4.5999999999999996</v>
      </c>
      <c r="J272" s="124">
        <v>32.159847764034254</v>
      </c>
      <c r="K272" s="109">
        <v>39.0104662226451</v>
      </c>
      <c r="L272" s="109">
        <v>24.262607040913416</v>
      </c>
    </row>
    <row r="273" spans="1:12" s="63" customFormat="1" ht="15" customHeight="1" x14ac:dyDescent="0.15">
      <c r="A273" s="181" t="s">
        <v>30</v>
      </c>
      <c r="B273" s="215" t="s">
        <v>8</v>
      </c>
      <c r="C273" s="181" t="s">
        <v>161</v>
      </c>
      <c r="D273" s="101">
        <v>780</v>
      </c>
      <c r="E273" s="101">
        <v>951</v>
      </c>
      <c r="F273" s="101">
        <v>311</v>
      </c>
      <c r="G273" s="101">
        <v>33</v>
      </c>
      <c r="H273" s="101">
        <v>16</v>
      </c>
      <c r="I273" s="114">
        <v>99</v>
      </c>
      <c r="J273" s="115">
        <f>+D273+E273</f>
        <v>1731</v>
      </c>
      <c r="K273" s="101">
        <f>+F273</f>
        <v>311</v>
      </c>
      <c r="L273" s="101">
        <f>+G273+H273</f>
        <v>49</v>
      </c>
    </row>
    <row r="274" spans="1:12" s="5" customFormat="1" ht="15" customHeight="1" x14ac:dyDescent="0.15">
      <c r="A274" s="195"/>
      <c r="B274" s="198"/>
      <c r="C274" s="182"/>
      <c r="D274" s="109">
        <f>+D273/SUM($D273:$I273)*100</f>
        <v>35.61643835616438</v>
      </c>
      <c r="E274" s="109">
        <f t="shared" ref="E274" si="90">+E273/SUM($D273:$I273)*100</f>
        <v>43.424657534246577</v>
      </c>
      <c r="F274" s="109">
        <f t="shared" ref="F274" si="91">+F273/SUM($D273:$I273)*100</f>
        <v>14.200913242009133</v>
      </c>
      <c r="G274" s="109">
        <f t="shared" ref="G274" si="92">+G273/SUM($D273:$I273)*100</f>
        <v>1.5068493150684932</v>
      </c>
      <c r="H274" s="109">
        <f t="shared" ref="H274" si="93">+H273/SUM($D273:$I273)*100</f>
        <v>0.73059360730593603</v>
      </c>
      <c r="I274" s="141">
        <f t="shared" ref="I274" si="94">+I273/SUM($D273:$I273)*100</f>
        <v>4.5205479452054798</v>
      </c>
      <c r="J274" s="124">
        <f>+D274+E274</f>
        <v>79.041095890410958</v>
      </c>
      <c r="K274" s="109">
        <f>+F274</f>
        <v>14.200913242009133</v>
      </c>
      <c r="L274" s="109">
        <f>+G274+H274</f>
        <v>2.237442922374429</v>
      </c>
    </row>
    <row r="275" spans="1:12" s="63" customFormat="1" ht="15" customHeight="1" x14ac:dyDescent="0.15">
      <c r="A275" s="195"/>
      <c r="B275" s="198"/>
      <c r="C275" s="181" t="s">
        <v>144</v>
      </c>
      <c r="D275" s="101">
        <v>1030</v>
      </c>
      <c r="E275" s="101">
        <v>838</v>
      </c>
      <c r="F275" s="101">
        <v>270</v>
      </c>
      <c r="G275" s="101">
        <v>42</v>
      </c>
      <c r="H275" s="101">
        <v>13</v>
      </c>
      <c r="I275" s="114">
        <v>83</v>
      </c>
      <c r="J275" s="115">
        <v>1868</v>
      </c>
      <c r="K275" s="101">
        <v>270</v>
      </c>
      <c r="L275" s="101">
        <v>55</v>
      </c>
    </row>
    <row r="276" spans="1:12" s="5" customFormat="1" ht="15" customHeight="1" x14ac:dyDescent="0.15">
      <c r="A276" s="195"/>
      <c r="B276" s="198"/>
      <c r="C276" s="182"/>
      <c r="D276" s="109">
        <v>45.3</v>
      </c>
      <c r="E276" s="109">
        <v>36.799999999999997</v>
      </c>
      <c r="F276" s="109">
        <v>11.9</v>
      </c>
      <c r="G276" s="109">
        <v>1.8</v>
      </c>
      <c r="H276" s="109">
        <v>0.6</v>
      </c>
      <c r="I276" s="141">
        <v>3.6</v>
      </c>
      <c r="J276" s="124">
        <v>82.1</v>
      </c>
      <c r="K276" s="109">
        <v>11.86291739894552</v>
      </c>
      <c r="L276" s="109">
        <v>2.4165202108963091</v>
      </c>
    </row>
    <row r="277" spans="1:12" s="63" customFormat="1" ht="15" customHeight="1" x14ac:dyDescent="0.15">
      <c r="A277" s="195"/>
      <c r="B277" s="198"/>
      <c r="C277" s="181" t="s">
        <v>110</v>
      </c>
      <c r="D277" s="101">
        <v>903</v>
      </c>
      <c r="E277" s="101">
        <v>796</v>
      </c>
      <c r="F277" s="101">
        <v>280</v>
      </c>
      <c r="G277" s="101">
        <v>35</v>
      </c>
      <c r="H277" s="101">
        <v>20</v>
      </c>
      <c r="I277" s="114">
        <v>68</v>
      </c>
      <c r="J277" s="115">
        <v>1699</v>
      </c>
      <c r="K277" s="101">
        <v>280</v>
      </c>
      <c r="L277" s="101">
        <v>55</v>
      </c>
    </row>
    <row r="278" spans="1:12" s="5" customFormat="1" ht="15" customHeight="1" x14ac:dyDescent="0.15">
      <c r="A278" s="196"/>
      <c r="B278" s="199"/>
      <c r="C278" s="244"/>
      <c r="D278" s="109">
        <v>43</v>
      </c>
      <c r="E278" s="109">
        <v>37.9</v>
      </c>
      <c r="F278" s="109">
        <v>13.3</v>
      </c>
      <c r="G278" s="109">
        <v>1.7</v>
      </c>
      <c r="H278" s="109">
        <v>1</v>
      </c>
      <c r="I278" s="141">
        <v>3.2</v>
      </c>
      <c r="J278" s="124">
        <v>80.827783063748811</v>
      </c>
      <c r="K278" s="109">
        <v>13.320647002854425</v>
      </c>
      <c r="L278" s="109">
        <v>2.6165556612749765</v>
      </c>
    </row>
    <row r="279" spans="1:12" s="63" customFormat="1" ht="15" customHeight="1" x14ac:dyDescent="0.15">
      <c r="A279" s="181" t="s">
        <v>31</v>
      </c>
      <c r="B279" s="215" t="s">
        <v>9</v>
      </c>
      <c r="C279" s="181" t="s">
        <v>161</v>
      </c>
      <c r="D279" s="101">
        <v>703</v>
      </c>
      <c r="E279" s="101">
        <v>939</v>
      </c>
      <c r="F279" s="101">
        <v>388</v>
      </c>
      <c r="G279" s="101">
        <v>30</v>
      </c>
      <c r="H279" s="101">
        <v>27</v>
      </c>
      <c r="I279" s="114">
        <v>103</v>
      </c>
      <c r="J279" s="115">
        <f>+D279+E279</f>
        <v>1642</v>
      </c>
      <c r="K279" s="101">
        <f>+F279</f>
        <v>388</v>
      </c>
      <c r="L279" s="101">
        <f>+G279+H279</f>
        <v>57</v>
      </c>
    </row>
    <row r="280" spans="1:12" s="5" customFormat="1" ht="15" customHeight="1" x14ac:dyDescent="0.15">
      <c r="A280" s="195"/>
      <c r="B280" s="198"/>
      <c r="C280" s="182"/>
      <c r="D280" s="109">
        <f>+D279/SUM($D279:$I279)*100</f>
        <v>32.100456621004561</v>
      </c>
      <c r="E280" s="109">
        <f t="shared" ref="E280" si="95">+E279/SUM($D279:$I279)*100</f>
        <v>42.876712328767127</v>
      </c>
      <c r="F280" s="109">
        <f t="shared" ref="F280" si="96">+F279/SUM($D279:$I279)*100</f>
        <v>17.716894977168952</v>
      </c>
      <c r="G280" s="109">
        <f t="shared" ref="G280" si="97">+G279/SUM($D279:$I279)*100</f>
        <v>1.3698630136986301</v>
      </c>
      <c r="H280" s="109">
        <f t="shared" ref="H280" si="98">+H279/SUM($D279:$I279)*100</f>
        <v>1.2328767123287672</v>
      </c>
      <c r="I280" s="141">
        <f t="shared" ref="I280" si="99">+I279/SUM($D279:$I279)*100</f>
        <v>4.7031963470319633</v>
      </c>
      <c r="J280" s="154">
        <f>+D280+E280</f>
        <v>74.977168949771681</v>
      </c>
      <c r="K280" s="109">
        <f>+F280</f>
        <v>17.716894977168952</v>
      </c>
      <c r="L280" s="109">
        <f>+G280+H280</f>
        <v>2.602739726027397</v>
      </c>
    </row>
    <row r="281" spans="1:12" s="63" customFormat="1" ht="15" customHeight="1" x14ac:dyDescent="0.15">
      <c r="A281" s="195"/>
      <c r="B281" s="198"/>
      <c r="C281" s="181" t="s">
        <v>144</v>
      </c>
      <c r="D281" s="101">
        <v>962</v>
      </c>
      <c r="E281" s="101">
        <v>830</v>
      </c>
      <c r="F281" s="101">
        <v>339</v>
      </c>
      <c r="G281" s="101">
        <v>32</v>
      </c>
      <c r="H281" s="101">
        <v>17</v>
      </c>
      <c r="I281" s="114">
        <v>96</v>
      </c>
      <c r="J281" s="115">
        <v>1792</v>
      </c>
      <c r="K281" s="101">
        <v>339</v>
      </c>
      <c r="L281" s="101">
        <v>49</v>
      </c>
    </row>
    <row r="282" spans="1:12" s="5" customFormat="1" ht="15" customHeight="1" x14ac:dyDescent="0.15">
      <c r="A282" s="195"/>
      <c r="B282" s="198"/>
      <c r="C282" s="182"/>
      <c r="D282" s="109">
        <v>42.3</v>
      </c>
      <c r="E282" s="109">
        <v>36.5</v>
      </c>
      <c r="F282" s="109">
        <v>14.9</v>
      </c>
      <c r="G282" s="109">
        <v>1.4</v>
      </c>
      <c r="H282" s="109">
        <v>0.7</v>
      </c>
      <c r="I282" s="141">
        <v>4.2</v>
      </c>
      <c r="J282" s="154">
        <v>78.734622144112478</v>
      </c>
      <c r="K282" s="109">
        <v>14.894551845342708</v>
      </c>
      <c r="L282" s="109">
        <v>2.1528998242530757</v>
      </c>
    </row>
    <row r="283" spans="1:12" s="63" customFormat="1" ht="15" customHeight="1" x14ac:dyDescent="0.15">
      <c r="A283" s="195"/>
      <c r="B283" s="198"/>
      <c r="C283" s="181" t="s">
        <v>110</v>
      </c>
      <c r="D283" s="101">
        <v>788</v>
      </c>
      <c r="E283" s="101">
        <v>802</v>
      </c>
      <c r="F283" s="101">
        <v>342</v>
      </c>
      <c r="G283" s="101">
        <v>38</v>
      </c>
      <c r="H283" s="101">
        <v>28</v>
      </c>
      <c r="I283" s="114">
        <v>104</v>
      </c>
      <c r="J283" s="115">
        <v>1590</v>
      </c>
      <c r="K283" s="101">
        <v>342</v>
      </c>
      <c r="L283" s="101">
        <v>66</v>
      </c>
    </row>
    <row r="284" spans="1:12" s="5" customFormat="1" ht="15" customHeight="1" x14ac:dyDescent="0.15">
      <c r="A284" s="196"/>
      <c r="B284" s="199"/>
      <c r="C284" s="196"/>
      <c r="D284" s="109">
        <v>37.5</v>
      </c>
      <c r="E284" s="109">
        <v>38.200000000000003</v>
      </c>
      <c r="F284" s="109">
        <v>16.3</v>
      </c>
      <c r="G284" s="109">
        <v>1.8</v>
      </c>
      <c r="H284" s="109">
        <v>1.3</v>
      </c>
      <c r="I284" s="141">
        <v>4.9000000000000004</v>
      </c>
      <c r="J284" s="124">
        <v>75.642245480494765</v>
      </c>
      <c r="K284" s="109">
        <v>16.270218839200762</v>
      </c>
      <c r="L284" s="109">
        <v>3.139866793529972</v>
      </c>
    </row>
    <row r="285" spans="1:12" s="63" customFormat="1" ht="15" customHeight="1" x14ac:dyDescent="0.15">
      <c r="A285" s="181" t="s">
        <v>32</v>
      </c>
      <c r="B285" s="215" t="s">
        <v>148</v>
      </c>
      <c r="C285" s="181" t="s">
        <v>161</v>
      </c>
      <c r="D285" s="101">
        <v>169</v>
      </c>
      <c r="E285" s="101">
        <v>497</v>
      </c>
      <c r="F285" s="101">
        <v>804</v>
      </c>
      <c r="G285" s="101">
        <v>376</v>
      </c>
      <c r="H285" s="101">
        <v>233</v>
      </c>
      <c r="I285" s="114">
        <v>111</v>
      </c>
      <c r="J285" s="115">
        <f>+D285+E285</f>
        <v>666</v>
      </c>
      <c r="K285" s="101">
        <f>+F285</f>
        <v>804</v>
      </c>
      <c r="L285" s="101">
        <f>+G285+H285</f>
        <v>609</v>
      </c>
    </row>
    <row r="286" spans="1:12" s="5" customFormat="1" ht="15" customHeight="1" x14ac:dyDescent="0.15">
      <c r="A286" s="195"/>
      <c r="B286" s="198"/>
      <c r="C286" s="182"/>
      <c r="D286" s="109">
        <f>+D285/SUM($D285:$I285)*100</f>
        <v>7.7168949771689501</v>
      </c>
      <c r="E286" s="109">
        <f t="shared" ref="E286" si="100">+E285/SUM($D285:$I285)*100</f>
        <v>22.69406392694064</v>
      </c>
      <c r="F286" s="109">
        <f t="shared" ref="F286" si="101">+F285/SUM($D285:$I285)*100</f>
        <v>36.712328767123289</v>
      </c>
      <c r="G286" s="109">
        <f t="shared" ref="G286" si="102">+G285/SUM($D285:$I285)*100</f>
        <v>17.168949771689498</v>
      </c>
      <c r="H286" s="109">
        <f t="shared" ref="H286" si="103">+H285/SUM($D285:$I285)*100</f>
        <v>10.639269406392694</v>
      </c>
      <c r="I286" s="141">
        <f t="shared" ref="I286" si="104">+I285/SUM($D285:$I285)*100</f>
        <v>5.0684931506849313</v>
      </c>
      <c r="J286" s="146">
        <f>+D286+E286</f>
        <v>30.410958904109592</v>
      </c>
      <c r="K286" s="109">
        <f>+F286</f>
        <v>36.712328767123289</v>
      </c>
      <c r="L286" s="109">
        <f>+G286+H286</f>
        <v>27.80821917808219</v>
      </c>
    </row>
    <row r="287" spans="1:12" s="63" customFormat="1" ht="15" customHeight="1" x14ac:dyDescent="0.15">
      <c r="A287" s="195"/>
      <c r="B287" s="198"/>
      <c r="C287" s="181" t="s">
        <v>144</v>
      </c>
      <c r="D287" s="101">
        <v>104</v>
      </c>
      <c r="E287" s="101">
        <v>482</v>
      </c>
      <c r="F287" s="101">
        <v>860</v>
      </c>
      <c r="G287" s="101">
        <v>500</v>
      </c>
      <c r="H287" s="101">
        <v>234</v>
      </c>
      <c r="I287" s="114">
        <v>96</v>
      </c>
      <c r="J287" s="115">
        <v>586</v>
      </c>
      <c r="K287" s="101">
        <v>860</v>
      </c>
      <c r="L287" s="101">
        <v>734</v>
      </c>
    </row>
    <row r="288" spans="1:12" s="5" customFormat="1" ht="15" customHeight="1" x14ac:dyDescent="0.15">
      <c r="A288" s="195"/>
      <c r="B288" s="198"/>
      <c r="C288" s="182"/>
      <c r="D288" s="109">
        <v>4.5999999999999996</v>
      </c>
      <c r="E288" s="109">
        <v>21.2</v>
      </c>
      <c r="F288" s="109">
        <v>37.799999999999997</v>
      </c>
      <c r="G288" s="109">
        <v>22</v>
      </c>
      <c r="H288" s="109">
        <v>10.3</v>
      </c>
      <c r="I288" s="141">
        <v>4.2</v>
      </c>
      <c r="J288" s="146">
        <v>25.7</v>
      </c>
      <c r="K288" s="109">
        <v>37.785588752196837</v>
      </c>
      <c r="L288" s="109">
        <v>32.249560632688926</v>
      </c>
    </row>
    <row r="289" spans="1:12" s="63" customFormat="1" ht="15" customHeight="1" x14ac:dyDescent="0.15">
      <c r="A289" s="195"/>
      <c r="B289" s="198"/>
      <c r="C289" s="181" t="s">
        <v>110</v>
      </c>
      <c r="D289" s="101">
        <v>69</v>
      </c>
      <c r="E289" s="101">
        <v>437</v>
      </c>
      <c r="F289" s="101">
        <v>792</v>
      </c>
      <c r="G289" s="101">
        <v>481</v>
      </c>
      <c r="H289" s="101">
        <v>236</v>
      </c>
      <c r="I289" s="114">
        <v>87</v>
      </c>
      <c r="J289" s="115">
        <v>506</v>
      </c>
      <c r="K289" s="101">
        <v>792</v>
      </c>
      <c r="L289" s="101">
        <v>717</v>
      </c>
    </row>
    <row r="290" spans="1:12" s="5" customFormat="1" ht="15" customHeight="1" x14ac:dyDescent="0.15">
      <c r="A290" s="196"/>
      <c r="B290" s="199"/>
      <c r="C290" s="244"/>
      <c r="D290" s="109">
        <v>3.3</v>
      </c>
      <c r="E290" s="109">
        <v>20.8</v>
      </c>
      <c r="F290" s="109">
        <v>37.700000000000003</v>
      </c>
      <c r="G290" s="109">
        <v>22.9</v>
      </c>
      <c r="H290" s="109">
        <v>11.2</v>
      </c>
      <c r="I290" s="141">
        <v>4.0999999999999996</v>
      </c>
      <c r="J290" s="112">
        <v>24.072312083729781</v>
      </c>
      <c r="K290" s="109">
        <v>37.678401522359657</v>
      </c>
      <c r="L290" s="109">
        <v>34.110371075166505</v>
      </c>
    </row>
    <row r="291" spans="1:12" s="5" customFormat="1" ht="15" customHeight="1" x14ac:dyDescent="0.15">
      <c r="A291" s="31"/>
      <c r="B291" s="95"/>
      <c r="C291" s="53"/>
      <c r="D291" s="93"/>
      <c r="E291" s="93"/>
      <c r="F291" s="93"/>
      <c r="G291" s="93"/>
      <c r="H291" s="61"/>
      <c r="I291" s="61"/>
      <c r="J291" s="61"/>
      <c r="K291" s="61"/>
      <c r="L291" s="61"/>
    </row>
    <row r="292" spans="1:12" s="11" customFormat="1" ht="11.25" customHeight="1" x14ac:dyDescent="0.15">
      <c r="A292" s="177" t="s">
        <v>108</v>
      </c>
      <c r="B292" s="209"/>
      <c r="C292" s="181" t="s">
        <v>109</v>
      </c>
      <c r="D292" s="148">
        <v>1</v>
      </c>
      <c r="E292" s="148">
        <v>2</v>
      </c>
      <c r="F292" s="148">
        <v>3</v>
      </c>
      <c r="G292" s="148">
        <v>4</v>
      </c>
      <c r="H292" s="148">
        <v>5</v>
      </c>
      <c r="I292" s="187" t="s">
        <v>50</v>
      </c>
      <c r="J292" s="15"/>
      <c r="K292" s="15"/>
      <c r="L292" s="51"/>
    </row>
    <row r="293" spans="1:12" s="11" customFormat="1" ht="30" customHeight="1" x14ac:dyDescent="0.15">
      <c r="A293" s="210"/>
      <c r="B293" s="211"/>
      <c r="C293" s="212"/>
      <c r="D293" s="75" t="s">
        <v>69</v>
      </c>
      <c r="E293" s="75" t="s">
        <v>70</v>
      </c>
      <c r="F293" s="75" t="s">
        <v>71</v>
      </c>
      <c r="G293" s="75" t="s">
        <v>73</v>
      </c>
      <c r="H293" s="75" t="s">
        <v>72</v>
      </c>
      <c r="I293" s="188"/>
      <c r="J293" s="56"/>
      <c r="K293" s="56"/>
      <c r="L293" s="51"/>
    </row>
    <row r="294" spans="1:12" s="63" customFormat="1" ht="15" customHeight="1" x14ac:dyDescent="0.15">
      <c r="A294" s="245" t="s">
        <v>33</v>
      </c>
      <c r="B294" s="241" t="s">
        <v>142</v>
      </c>
      <c r="C294" s="181" t="s">
        <v>161</v>
      </c>
      <c r="D294" s="101">
        <v>137</v>
      </c>
      <c r="E294" s="101">
        <v>81</v>
      </c>
      <c r="F294" s="101">
        <v>292</v>
      </c>
      <c r="G294" s="101">
        <v>1155</v>
      </c>
      <c r="H294" s="101">
        <v>429</v>
      </c>
      <c r="I294" s="101">
        <v>96</v>
      </c>
      <c r="J294" s="65"/>
      <c r="K294" s="62"/>
      <c r="L294" s="70"/>
    </row>
    <row r="295" spans="1:12" s="11" customFormat="1" ht="15" customHeight="1" x14ac:dyDescent="0.15">
      <c r="A295" s="195"/>
      <c r="B295" s="198"/>
      <c r="C295" s="182"/>
      <c r="D295" s="109">
        <f>+D294/SUM($D294:$I294)*100</f>
        <v>6.2557077625570781</v>
      </c>
      <c r="E295" s="109">
        <f t="shared" ref="E295:I295" si="105">+E294/SUM($D294:$I294)*100</f>
        <v>3.6986301369863015</v>
      </c>
      <c r="F295" s="109">
        <f t="shared" si="105"/>
        <v>13.333333333333334</v>
      </c>
      <c r="G295" s="109">
        <f t="shared" si="105"/>
        <v>52.739726027397261</v>
      </c>
      <c r="H295" s="109">
        <f t="shared" si="105"/>
        <v>19.589041095890412</v>
      </c>
      <c r="I295" s="109">
        <f t="shared" si="105"/>
        <v>4.3835616438356162</v>
      </c>
      <c r="J295" s="57"/>
      <c r="K295" s="50"/>
      <c r="L295" s="51"/>
    </row>
    <row r="296" spans="1:12" s="63" customFormat="1" ht="15" customHeight="1" x14ac:dyDescent="0.15">
      <c r="A296" s="195"/>
      <c r="B296" s="198"/>
      <c r="C296" s="181" t="s">
        <v>144</v>
      </c>
      <c r="D296" s="101">
        <v>181</v>
      </c>
      <c r="E296" s="101">
        <v>83</v>
      </c>
      <c r="F296" s="101">
        <v>295</v>
      </c>
      <c r="G296" s="101">
        <v>1226</v>
      </c>
      <c r="H296" s="101">
        <v>396</v>
      </c>
      <c r="I296" s="101">
        <v>95</v>
      </c>
      <c r="J296" s="65"/>
      <c r="K296" s="62"/>
      <c r="L296" s="70"/>
    </row>
    <row r="297" spans="1:12" s="11" customFormat="1" ht="15" customHeight="1" x14ac:dyDescent="0.15">
      <c r="A297" s="195"/>
      <c r="B297" s="198"/>
      <c r="C297" s="182"/>
      <c r="D297" s="109">
        <v>8</v>
      </c>
      <c r="E297" s="109">
        <v>3.6</v>
      </c>
      <c r="F297" s="109">
        <v>13</v>
      </c>
      <c r="G297" s="109">
        <v>53.9</v>
      </c>
      <c r="H297" s="109">
        <v>17.399999999999999</v>
      </c>
      <c r="I297" s="109">
        <v>4.2</v>
      </c>
      <c r="J297" s="57"/>
      <c r="K297" s="50"/>
      <c r="L297" s="51"/>
    </row>
    <row r="298" spans="1:12" s="63" customFormat="1" ht="15" customHeight="1" x14ac:dyDescent="0.15">
      <c r="A298" s="195"/>
      <c r="B298" s="198"/>
      <c r="C298" s="181" t="s">
        <v>110</v>
      </c>
      <c r="D298" s="101">
        <v>214</v>
      </c>
      <c r="E298" s="101">
        <v>135</v>
      </c>
      <c r="F298" s="101">
        <v>439</v>
      </c>
      <c r="G298" s="101">
        <v>1080</v>
      </c>
      <c r="H298" s="101">
        <v>160</v>
      </c>
      <c r="I298" s="101">
        <v>74</v>
      </c>
      <c r="J298" s="65"/>
      <c r="K298" s="62"/>
      <c r="L298" s="70"/>
    </row>
    <row r="299" spans="1:12" s="11" customFormat="1" ht="15" customHeight="1" x14ac:dyDescent="0.15">
      <c r="A299" s="196"/>
      <c r="B299" s="199"/>
      <c r="C299" s="196"/>
      <c r="D299" s="109">
        <v>10.199999999999999</v>
      </c>
      <c r="E299" s="109">
        <v>6.4</v>
      </c>
      <c r="F299" s="109">
        <v>20.9</v>
      </c>
      <c r="G299" s="109">
        <v>51.4</v>
      </c>
      <c r="H299" s="109">
        <v>7.6</v>
      </c>
      <c r="I299" s="109">
        <v>3.5</v>
      </c>
      <c r="J299" s="57"/>
      <c r="K299" s="50"/>
      <c r="L299" s="51"/>
    </row>
    <row r="300" spans="1:12" s="11" customFormat="1" ht="11.25" customHeight="1" x14ac:dyDescent="0.15">
      <c r="A300" s="44"/>
      <c r="B300" s="164"/>
      <c r="C300" s="164"/>
      <c r="D300" s="165"/>
      <c r="E300" s="165"/>
      <c r="F300" s="165"/>
      <c r="G300" s="165"/>
      <c r="H300" s="165"/>
      <c r="I300" s="165"/>
      <c r="J300" s="50"/>
      <c r="K300" s="50"/>
      <c r="L300" s="50"/>
    </row>
    <row r="301" spans="1:12" s="11" customFormat="1" ht="11.25" customHeight="1" x14ac:dyDescent="0.15">
      <c r="A301" s="177" t="s">
        <v>108</v>
      </c>
      <c r="B301" s="209"/>
      <c r="C301" s="181" t="s">
        <v>109</v>
      </c>
      <c r="D301" s="148">
        <v>1</v>
      </c>
      <c r="E301" s="148">
        <v>2</v>
      </c>
      <c r="F301" s="148">
        <v>3</v>
      </c>
      <c r="G301" s="148">
        <v>4</v>
      </c>
      <c r="H301" s="148">
        <v>5</v>
      </c>
      <c r="I301" s="148">
        <v>6</v>
      </c>
      <c r="J301" s="187" t="s">
        <v>50</v>
      </c>
      <c r="K301" s="15"/>
      <c r="L301" s="15"/>
    </row>
    <row r="302" spans="1:12" s="11" customFormat="1" ht="42" customHeight="1" x14ac:dyDescent="0.15">
      <c r="A302" s="210"/>
      <c r="B302" s="211"/>
      <c r="C302" s="182"/>
      <c r="D302" s="168" t="s">
        <v>74</v>
      </c>
      <c r="E302" s="168" t="s">
        <v>75</v>
      </c>
      <c r="F302" s="168" t="s">
        <v>123</v>
      </c>
      <c r="G302" s="168" t="s">
        <v>76</v>
      </c>
      <c r="H302" s="168" t="s">
        <v>77</v>
      </c>
      <c r="I302" s="168" t="s">
        <v>78</v>
      </c>
      <c r="J302" s="188"/>
      <c r="K302" s="56"/>
      <c r="L302" s="56"/>
    </row>
    <row r="303" spans="1:12" s="63" customFormat="1" ht="15" customHeight="1" x14ac:dyDescent="0.15">
      <c r="A303" s="245" t="s">
        <v>34</v>
      </c>
      <c r="B303" s="241" t="s">
        <v>67</v>
      </c>
      <c r="C303" s="181" t="s">
        <v>161</v>
      </c>
      <c r="D303" s="101">
        <v>198</v>
      </c>
      <c r="E303" s="101">
        <v>21</v>
      </c>
      <c r="F303" s="101">
        <v>64</v>
      </c>
      <c r="G303" s="101">
        <v>1537</v>
      </c>
      <c r="H303" s="101">
        <v>159</v>
      </c>
      <c r="I303" s="101">
        <v>99</v>
      </c>
      <c r="J303" s="101">
        <v>112</v>
      </c>
      <c r="K303" s="62"/>
      <c r="L303" s="62"/>
    </row>
    <row r="304" spans="1:12" s="11" customFormat="1" ht="15" customHeight="1" x14ac:dyDescent="0.15">
      <c r="A304" s="195"/>
      <c r="B304" s="198"/>
      <c r="C304" s="182"/>
      <c r="D304" s="109">
        <f>+D303/SUM($D303:$J303)*100</f>
        <v>9.0410958904109595</v>
      </c>
      <c r="E304" s="109">
        <f t="shared" ref="E304:J304" si="106">+E303/SUM($D303:$J303)*100</f>
        <v>0.95890410958904115</v>
      </c>
      <c r="F304" s="109">
        <f t="shared" si="106"/>
        <v>2.9223744292237441</v>
      </c>
      <c r="G304" s="109">
        <f t="shared" si="106"/>
        <v>70.182648401826484</v>
      </c>
      <c r="H304" s="109">
        <f t="shared" si="106"/>
        <v>7.2602739726027394</v>
      </c>
      <c r="I304" s="109">
        <f t="shared" si="106"/>
        <v>4.5205479452054798</v>
      </c>
      <c r="J304" s="109">
        <f t="shared" si="106"/>
        <v>5.1141552511415531</v>
      </c>
      <c r="K304" s="50"/>
      <c r="L304" s="50"/>
    </row>
    <row r="305" spans="1:12" s="63" customFormat="1" ht="15" customHeight="1" x14ac:dyDescent="0.15">
      <c r="A305" s="195"/>
      <c r="B305" s="198"/>
      <c r="C305" s="181" t="s">
        <v>144</v>
      </c>
      <c r="D305" s="101">
        <v>179</v>
      </c>
      <c r="E305" s="101">
        <v>22</v>
      </c>
      <c r="F305" s="101">
        <v>66</v>
      </c>
      <c r="G305" s="101">
        <v>1644</v>
      </c>
      <c r="H305" s="101">
        <v>162</v>
      </c>
      <c r="I305" s="101">
        <v>78</v>
      </c>
      <c r="J305" s="101">
        <v>125</v>
      </c>
      <c r="K305" s="62"/>
      <c r="L305" s="62"/>
    </row>
    <row r="306" spans="1:12" s="11" customFormat="1" ht="15" customHeight="1" x14ac:dyDescent="0.15">
      <c r="A306" s="195"/>
      <c r="B306" s="198"/>
      <c r="C306" s="182"/>
      <c r="D306" s="109">
        <v>7.9</v>
      </c>
      <c r="E306" s="109">
        <v>1</v>
      </c>
      <c r="F306" s="109">
        <v>2.9</v>
      </c>
      <c r="G306" s="109">
        <v>72.2</v>
      </c>
      <c r="H306" s="109">
        <v>7.1</v>
      </c>
      <c r="I306" s="109">
        <v>3.4</v>
      </c>
      <c r="J306" s="109">
        <v>5.5</v>
      </c>
      <c r="K306" s="50"/>
      <c r="L306" s="50"/>
    </row>
    <row r="307" spans="1:12" s="63" customFormat="1" ht="15" customHeight="1" x14ac:dyDescent="0.15">
      <c r="A307" s="195"/>
      <c r="B307" s="198"/>
      <c r="C307" s="181" t="s">
        <v>110</v>
      </c>
      <c r="D307" s="101">
        <v>187</v>
      </c>
      <c r="E307" s="101">
        <v>19</v>
      </c>
      <c r="F307" s="101">
        <v>52</v>
      </c>
      <c r="G307" s="101">
        <v>1541</v>
      </c>
      <c r="H307" s="101">
        <v>141</v>
      </c>
      <c r="I307" s="101">
        <v>82</v>
      </c>
      <c r="J307" s="101">
        <v>80</v>
      </c>
      <c r="K307" s="62"/>
      <c r="L307" s="62"/>
    </row>
    <row r="308" spans="1:12" s="11" customFormat="1" ht="15" customHeight="1" x14ac:dyDescent="0.15">
      <c r="A308" s="196"/>
      <c r="B308" s="199"/>
      <c r="C308" s="196"/>
      <c r="D308" s="109">
        <v>8.9</v>
      </c>
      <c r="E308" s="109">
        <v>0.9</v>
      </c>
      <c r="F308" s="109">
        <v>2.5</v>
      </c>
      <c r="G308" s="109">
        <v>73.3</v>
      </c>
      <c r="H308" s="109">
        <v>6.7</v>
      </c>
      <c r="I308" s="109">
        <v>3.9</v>
      </c>
      <c r="J308" s="109">
        <v>3.8</v>
      </c>
      <c r="K308" s="50"/>
      <c r="L308" s="50"/>
    </row>
    <row r="309" spans="1:12" s="5" customFormat="1" ht="11.25" customHeight="1" x14ac:dyDescent="0.15">
      <c r="A309" s="6"/>
      <c r="B309" s="20"/>
      <c r="C309" s="8"/>
      <c r="D309" s="9"/>
      <c r="E309" s="9"/>
      <c r="F309" s="9"/>
      <c r="G309" s="9"/>
      <c r="H309" s="9"/>
      <c r="I309" s="9"/>
      <c r="J309" s="9"/>
      <c r="K309" s="9"/>
      <c r="L309" s="9"/>
    </row>
    <row r="310" spans="1:12" s="5" customFormat="1" ht="11.25" customHeight="1" x14ac:dyDescent="0.15">
      <c r="A310" s="177" t="s">
        <v>108</v>
      </c>
      <c r="B310" s="209"/>
      <c r="C310" s="181" t="s">
        <v>109</v>
      </c>
      <c r="D310" s="106">
        <v>1</v>
      </c>
      <c r="E310" s="106">
        <v>2</v>
      </c>
      <c r="F310" s="106">
        <v>3</v>
      </c>
      <c r="G310" s="106">
        <v>4</v>
      </c>
      <c r="H310" s="106">
        <v>5</v>
      </c>
      <c r="I310" s="213" t="s">
        <v>50</v>
      </c>
      <c r="J310" s="125" t="s">
        <v>43</v>
      </c>
      <c r="K310" s="106">
        <v>3</v>
      </c>
      <c r="L310" s="106" t="s">
        <v>44</v>
      </c>
    </row>
    <row r="311" spans="1:12" s="5" customFormat="1" ht="42" customHeight="1" x14ac:dyDescent="0.15">
      <c r="A311" s="210"/>
      <c r="B311" s="211"/>
      <c r="C311" s="212"/>
      <c r="D311" s="73" t="s">
        <v>57</v>
      </c>
      <c r="E311" s="73" t="s">
        <v>263</v>
      </c>
      <c r="F311" s="73" t="s">
        <v>52</v>
      </c>
      <c r="G311" s="73" t="s">
        <v>252</v>
      </c>
      <c r="H311" s="73" t="s">
        <v>58</v>
      </c>
      <c r="I311" s="214"/>
      <c r="J311" s="4" t="s">
        <v>57</v>
      </c>
      <c r="K311" s="73" t="s">
        <v>52</v>
      </c>
      <c r="L311" s="73" t="s">
        <v>58</v>
      </c>
    </row>
    <row r="312" spans="1:12" s="63" customFormat="1" ht="15" customHeight="1" x14ac:dyDescent="0.15">
      <c r="A312" s="181" t="s">
        <v>35</v>
      </c>
      <c r="B312" s="215" t="s">
        <v>3</v>
      </c>
      <c r="C312" s="181" t="s">
        <v>161</v>
      </c>
      <c r="D312" s="101">
        <v>100</v>
      </c>
      <c r="E312" s="101">
        <v>406</v>
      </c>
      <c r="F312" s="101">
        <v>1369</v>
      </c>
      <c r="G312" s="101">
        <v>126</v>
      </c>
      <c r="H312" s="101">
        <v>57</v>
      </c>
      <c r="I312" s="114">
        <v>132</v>
      </c>
      <c r="J312" s="115">
        <f>+D312+E312</f>
        <v>506</v>
      </c>
      <c r="K312" s="101">
        <f>+F312</f>
        <v>1369</v>
      </c>
      <c r="L312" s="101">
        <f>+G312+H312</f>
        <v>183</v>
      </c>
    </row>
    <row r="313" spans="1:12" s="5" customFormat="1" ht="15" customHeight="1" x14ac:dyDescent="0.15">
      <c r="A313" s="195"/>
      <c r="B313" s="198"/>
      <c r="C313" s="182"/>
      <c r="D313" s="109">
        <f>+D312/SUM($D312:$I312)*100</f>
        <v>4.5662100456620998</v>
      </c>
      <c r="E313" s="109">
        <f t="shared" ref="E313" si="107">+E312/SUM($D312:$I312)*100</f>
        <v>18.538812785388128</v>
      </c>
      <c r="F313" s="109">
        <f t="shared" ref="F313" si="108">+F312/SUM($D312:$I312)*100</f>
        <v>62.511415525114153</v>
      </c>
      <c r="G313" s="109">
        <f t="shared" ref="G313" si="109">+G312/SUM($D312:$I312)*100</f>
        <v>5.7534246575342465</v>
      </c>
      <c r="H313" s="109">
        <f t="shared" ref="H313" si="110">+H312/SUM($D312:$I312)*100</f>
        <v>2.6027397260273974</v>
      </c>
      <c r="I313" s="141">
        <f t="shared" ref="I313" si="111">+I312/SUM($D312:$I312)*100</f>
        <v>6.0273972602739727</v>
      </c>
      <c r="J313" s="124">
        <f>+D313+E313</f>
        <v>23.105022831050228</v>
      </c>
      <c r="K313" s="109">
        <f>+F313</f>
        <v>62.511415525114153</v>
      </c>
      <c r="L313" s="109">
        <f>+G313+H313</f>
        <v>8.3561643835616444</v>
      </c>
    </row>
    <row r="314" spans="1:12" s="63" customFormat="1" ht="15" customHeight="1" x14ac:dyDescent="0.15">
      <c r="A314" s="195"/>
      <c r="B314" s="198"/>
      <c r="C314" s="181" t="s">
        <v>144</v>
      </c>
      <c r="D314" s="101">
        <v>106</v>
      </c>
      <c r="E314" s="101">
        <v>446</v>
      </c>
      <c r="F314" s="101">
        <v>1344</v>
      </c>
      <c r="G314" s="101">
        <v>232</v>
      </c>
      <c r="H314" s="101">
        <v>62</v>
      </c>
      <c r="I314" s="114">
        <v>86</v>
      </c>
      <c r="J314" s="115">
        <v>552</v>
      </c>
      <c r="K314" s="101">
        <v>1344</v>
      </c>
      <c r="L314" s="101">
        <v>294</v>
      </c>
    </row>
    <row r="315" spans="1:12" s="5" customFormat="1" ht="15" customHeight="1" x14ac:dyDescent="0.15">
      <c r="A315" s="195"/>
      <c r="B315" s="198"/>
      <c r="C315" s="182"/>
      <c r="D315" s="109">
        <v>4.7</v>
      </c>
      <c r="E315" s="109">
        <v>19.600000000000001</v>
      </c>
      <c r="F315" s="109">
        <v>59.1</v>
      </c>
      <c r="G315" s="109">
        <v>10.199999999999999</v>
      </c>
      <c r="H315" s="109">
        <v>2.7</v>
      </c>
      <c r="I315" s="141">
        <v>3.8</v>
      </c>
      <c r="J315" s="124">
        <v>24.3</v>
      </c>
      <c r="K315" s="109">
        <v>59.050966608084352</v>
      </c>
      <c r="L315" s="109">
        <v>12.917398945518455</v>
      </c>
    </row>
    <row r="316" spans="1:12" s="63" customFormat="1" ht="15" customHeight="1" x14ac:dyDescent="0.15">
      <c r="A316" s="195"/>
      <c r="B316" s="198"/>
      <c r="C316" s="181" t="s">
        <v>110</v>
      </c>
      <c r="D316" s="101">
        <v>56</v>
      </c>
      <c r="E316" s="101">
        <v>429</v>
      </c>
      <c r="F316" s="101">
        <v>1236</v>
      </c>
      <c r="G316" s="101">
        <v>223</v>
      </c>
      <c r="H316" s="101">
        <v>77</v>
      </c>
      <c r="I316" s="114">
        <v>81</v>
      </c>
      <c r="J316" s="115">
        <v>485</v>
      </c>
      <c r="K316" s="101">
        <v>1236</v>
      </c>
      <c r="L316" s="101">
        <v>300</v>
      </c>
    </row>
    <row r="317" spans="1:12" s="5" customFormat="1" ht="15" customHeight="1" x14ac:dyDescent="0.15">
      <c r="A317" s="196"/>
      <c r="B317" s="199"/>
      <c r="C317" s="196"/>
      <c r="D317" s="109">
        <v>2.7</v>
      </c>
      <c r="E317" s="109">
        <v>20.399999999999999</v>
      </c>
      <c r="F317" s="109">
        <v>58.8</v>
      </c>
      <c r="G317" s="109">
        <v>10.6</v>
      </c>
      <c r="H317" s="109">
        <v>3.7</v>
      </c>
      <c r="I317" s="141">
        <v>3.9</v>
      </c>
      <c r="J317" s="112">
        <v>23.073263558515698</v>
      </c>
      <c r="K317" s="109">
        <v>58.801141769743104</v>
      </c>
      <c r="L317" s="109">
        <v>14.2721217887726</v>
      </c>
    </row>
    <row r="318" spans="1:12" s="5" customFormat="1" ht="12" customHeight="1" x14ac:dyDescent="0.15">
      <c r="A318" s="90"/>
      <c r="B318" s="87"/>
      <c r="C318" s="90"/>
      <c r="D318" s="61"/>
      <c r="E318" s="61"/>
      <c r="F318" s="61"/>
      <c r="G318" s="61"/>
      <c r="H318" s="61"/>
      <c r="I318" s="61"/>
      <c r="J318" s="88"/>
      <c r="K318" s="61"/>
      <c r="L318" s="61"/>
    </row>
    <row r="319" spans="1:12" s="1" customFormat="1" ht="24.75" customHeight="1" x14ac:dyDescent="0.15">
      <c r="A319" s="243" t="s">
        <v>201</v>
      </c>
      <c r="B319" s="243"/>
      <c r="C319" s="243"/>
      <c r="D319" s="243"/>
      <c r="E319" s="243"/>
      <c r="F319" s="243"/>
      <c r="G319" s="246"/>
      <c r="H319" s="246"/>
      <c r="I319" s="246"/>
      <c r="J319" s="246"/>
      <c r="K319" s="246"/>
      <c r="L319" s="246"/>
    </row>
    <row r="320" spans="1:12" s="5" customFormat="1" ht="11.25" customHeight="1" x14ac:dyDescent="0.15">
      <c r="A320" s="177" t="s">
        <v>108</v>
      </c>
      <c r="B320" s="209"/>
      <c r="C320" s="181" t="s">
        <v>109</v>
      </c>
      <c r="D320" s="183" t="s">
        <v>56</v>
      </c>
      <c r="E320" s="183" t="s">
        <v>253</v>
      </c>
      <c r="F320" s="187" t="s">
        <v>50</v>
      </c>
      <c r="G320" s="42"/>
      <c r="H320" s="33"/>
      <c r="I320" s="33"/>
      <c r="J320" s="33"/>
      <c r="K320" s="33"/>
      <c r="L320" s="33"/>
    </row>
    <row r="321" spans="1:12" s="5" customFormat="1" ht="30" customHeight="1" x14ac:dyDescent="0.15">
      <c r="A321" s="210"/>
      <c r="B321" s="211"/>
      <c r="C321" s="212"/>
      <c r="D321" s="184"/>
      <c r="E321" s="184"/>
      <c r="F321" s="188"/>
      <c r="G321" s="42"/>
      <c r="H321" s="33"/>
      <c r="I321" s="33"/>
      <c r="J321" s="33"/>
      <c r="K321" s="33"/>
      <c r="L321" s="33"/>
    </row>
    <row r="322" spans="1:12" s="69" customFormat="1" ht="15" customHeight="1" x14ac:dyDescent="0.15">
      <c r="A322" s="181" t="s">
        <v>36</v>
      </c>
      <c r="B322" s="215" t="s">
        <v>66</v>
      </c>
      <c r="C322" s="181" t="s">
        <v>161</v>
      </c>
      <c r="D322" s="101">
        <v>1498</v>
      </c>
      <c r="E322" s="101">
        <v>593</v>
      </c>
      <c r="F322" s="101">
        <v>99</v>
      </c>
      <c r="G322" s="68"/>
      <c r="H322" s="68"/>
      <c r="I322" s="68"/>
      <c r="J322" s="68"/>
      <c r="K322" s="68"/>
      <c r="L322" s="68"/>
    </row>
    <row r="323" spans="1:12" s="35" customFormat="1" ht="15" customHeight="1" x14ac:dyDescent="0.15">
      <c r="A323" s="195"/>
      <c r="B323" s="198"/>
      <c r="C323" s="182"/>
      <c r="D323" s="102">
        <f>+D322/SUM($D322:$F322)*100</f>
        <v>68.401826484018272</v>
      </c>
      <c r="E323" s="102">
        <f t="shared" ref="E323" si="112">+E322/SUM($D322:$F322)*100</f>
        <v>27.077625570776252</v>
      </c>
      <c r="F323" s="102">
        <f t="shared" ref="F323" si="113">+F322/SUM($D322:$F322)*100</f>
        <v>4.5205479452054798</v>
      </c>
      <c r="G323" s="34"/>
      <c r="H323" s="34"/>
      <c r="I323" s="34"/>
      <c r="J323" s="34"/>
      <c r="K323" s="34"/>
      <c r="L323" s="34"/>
    </row>
    <row r="324" spans="1:12" s="63" customFormat="1" ht="15" customHeight="1" x14ac:dyDescent="0.15">
      <c r="A324" s="195"/>
      <c r="B324" s="198"/>
      <c r="C324" s="181" t="s">
        <v>144</v>
      </c>
      <c r="D324" s="101">
        <v>1527</v>
      </c>
      <c r="E324" s="101">
        <v>669</v>
      </c>
      <c r="F324" s="101">
        <v>80</v>
      </c>
      <c r="G324" s="67"/>
      <c r="H324" s="67"/>
      <c r="I324" s="67"/>
      <c r="J324" s="67"/>
      <c r="K324" s="67"/>
      <c r="L324" s="67"/>
    </row>
    <row r="325" spans="1:12" s="5" customFormat="1" ht="15" customHeight="1" x14ac:dyDescent="0.15">
      <c r="A325" s="195"/>
      <c r="B325" s="198"/>
      <c r="C325" s="182"/>
      <c r="D325" s="102">
        <v>67.099999999999994</v>
      </c>
      <c r="E325" s="102">
        <v>29.4</v>
      </c>
      <c r="F325" s="102">
        <v>3.5</v>
      </c>
      <c r="G325" s="30"/>
      <c r="H325" s="30"/>
      <c r="I325" s="30"/>
      <c r="J325" s="30"/>
      <c r="K325" s="30"/>
      <c r="L325" s="30"/>
    </row>
    <row r="326" spans="1:12" s="63" customFormat="1" ht="15" customHeight="1" x14ac:dyDescent="0.15">
      <c r="A326" s="195"/>
      <c r="B326" s="198"/>
      <c r="C326" s="181" t="s">
        <v>110</v>
      </c>
      <c r="D326" s="103">
        <v>1353</v>
      </c>
      <c r="E326" s="103">
        <v>662</v>
      </c>
      <c r="F326" s="103">
        <v>87</v>
      </c>
      <c r="G326" s="67"/>
      <c r="H326" s="67"/>
      <c r="I326" s="67"/>
      <c r="J326" s="67"/>
      <c r="K326" s="67"/>
      <c r="L326" s="67"/>
    </row>
    <row r="327" spans="1:12" s="5" customFormat="1" ht="15" customHeight="1" x14ac:dyDescent="0.15">
      <c r="A327" s="196"/>
      <c r="B327" s="199"/>
      <c r="C327" s="196"/>
      <c r="D327" s="102">
        <v>64.400000000000006</v>
      </c>
      <c r="E327" s="102">
        <v>31.5</v>
      </c>
      <c r="F327" s="102">
        <v>4.0999999999999996</v>
      </c>
      <c r="G327" s="30"/>
      <c r="H327" s="30"/>
      <c r="I327" s="30"/>
      <c r="J327" s="30"/>
      <c r="K327" s="30"/>
      <c r="L327" s="30"/>
    </row>
    <row r="328" spans="1:12" s="10" customFormat="1" ht="11.25" customHeight="1" x14ac:dyDescent="0.15">
      <c r="A328" s="36"/>
      <c r="B328" s="7"/>
      <c r="C328" s="22"/>
      <c r="D328" s="23"/>
      <c r="E328" s="23"/>
      <c r="F328" s="23"/>
      <c r="G328" s="23"/>
      <c r="H328" s="23"/>
      <c r="I328" s="23"/>
      <c r="J328" s="23"/>
      <c r="K328" s="23"/>
      <c r="L328" s="23"/>
    </row>
    <row r="329" spans="1:12" s="5" customFormat="1" ht="14.25" customHeight="1" x14ac:dyDescent="0.15">
      <c r="A329" s="177" t="s">
        <v>108</v>
      </c>
      <c r="B329" s="209"/>
      <c r="C329" s="181" t="s">
        <v>109</v>
      </c>
      <c r="D329" s="183" t="s">
        <v>254</v>
      </c>
      <c r="E329" s="183" t="s">
        <v>255</v>
      </c>
      <c r="F329" s="187" t="s">
        <v>50</v>
      </c>
      <c r="G329" s="30"/>
      <c r="H329" s="30"/>
      <c r="I329" s="30"/>
      <c r="J329" s="30"/>
      <c r="K329" s="30"/>
      <c r="L329" s="30"/>
    </row>
    <row r="330" spans="1:12" s="5" customFormat="1" ht="21.75" customHeight="1" x14ac:dyDescent="0.15">
      <c r="A330" s="210"/>
      <c r="B330" s="211"/>
      <c r="C330" s="182"/>
      <c r="D330" s="184"/>
      <c r="E330" s="184"/>
      <c r="F330" s="188"/>
      <c r="G330" s="30"/>
      <c r="H330" s="30"/>
      <c r="I330" s="30"/>
      <c r="J330" s="30"/>
      <c r="K330" s="30"/>
      <c r="L330" s="30"/>
    </row>
    <row r="331" spans="1:12" s="5" customFormat="1" ht="14.25" customHeight="1" x14ac:dyDescent="0.15">
      <c r="A331" s="183" t="s">
        <v>202</v>
      </c>
      <c r="B331" s="247" t="s">
        <v>203</v>
      </c>
      <c r="C331" s="181" t="s">
        <v>161</v>
      </c>
      <c r="D331" s="101">
        <v>502</v>
      </c>
      <c r="E331" s="101">
        <v>1606</v>
      </c>
      <c r="F331" s="101">
        <v>82</v>
      </c>
      <c r="G331" s="30"/>
      <c r="H331" s="30"/>
      <c r="I331" s="30"/>
      <c r="J331" s="30"/>
      <c r="K331" s="30"/>
      <c r="L331" s="30"/>
    </row>
    <row r="332" spans="1:12" s="5" customFormat="1" ht="14.25" customHeight="1" x14ac:dyDescent="0.15">
      <c r="A332" s="200"/>
      <c r="B332" s="248"/>
      <c r="C332" s="182"/>
      <c r="D332" s="109">
        <f>+D331/SUM($D331:$F331)*100</f>
        <v>22.922374429223744</v>
      </c>
      <c r="E332" s="109">
        <f t="shared" ref="E332" si="114">+E331/SUM($D331:$F331)*100</f>
        <v>73.333333333333329</v>
      </c>
      <c r="F332" s="109">
        <f t="shared" ref="F332" si="115">+F331/SUM($D331:$F331)*100</f>
        <v>3.7442922374429219</v>
      </c>
      <c r="G332" s="30"/>
      <c r="H332" s="30"/>
      <c r="I332" s="30"/>
      <c r="J332" s="30"/>
      <c r="K332" s="30"/>
      <c r="L332" s="30"/>
    </row>
    <row r="333" spans="1:12" s="63" customFormat="1" ht="14.25" customHeight="1" x14ac:dyDescent="0.15">
      <c r="A333" s="200"/>
      <c r="B333" s="248"/>
      <c r="C333" s="181" t="s">
        <v>144</v>
      </c>
      <c r="D333" s="101">
        <v>437</v>
      </c>
      <c r="E333" s="101">
        <v>1772</v>
      </c>
      <c r="F333" s="101">
        <v>67</v>
      </c>
      <c r="G333" s="67"/>
      <c r="H333" s="67"/>
      <c r="I333" s="67"/>
      <c r="J333" s="67"/>
      <c r="K333" s="67"/>
      <c r="L333" s="67"/>
    </row>
    <row r="334" spans="1:12" s="5" customFormat="1" ht="14.25" customHeight="1" x14ac:dyDescent="0.15">
      <c r="A334" s="201"/>
      <c r="B334" s="249"/>
      <c r="C334" s="182"/>
      <c r="D334" s="109">
        <v>19.2</v>
      </c>
      <c r="E334" s="109">
        <v>77.900000000000006</v>
      </c>
      <c r="F334" s="109">
        <v>2.9</v>
      </c>
      <c r="G334" s="30"/>
      <c r="H334" s="30"/>
      <c r="I334" s="30"/>
      <c r="J334" s="30"/>
      <c r="K334" s="30"/>
      <c r="L334" s="30"/>
    </row>
    <row r="335" spans="1:12" s="10" customFormat="1" ht="12" customHeight="1" x14ac:dyDescent="0.15">
      <c r="A335" s="8"/>
      <c r="B335" s="7"/>
      <c r="C335" s="22"/>
      <c r="D335" s="23"/>
      <c r="E335" s="23"/>
      <c r="F335" s="23"/>
      <c r="G335" s="23"/>
      <c r="H335" s="23"/>
      <c r="I335" s="23"/>
      <c r="J335" s="23"/>
      <c r="K335" s="23"/>
      <c r="L335" s="23"/>
    </row>
    <row r="336" spans="1:12" s="5" customFormat="1" ht="14.25" customHeight="1" x14ac:dyDescent="0.15">
      <c r="A336" s="177" t="s">
        <v>108</v>
      </c>
      <c r="B336" s="209"/>
      <c r="C336" s="181" t="s">
        <v>109</v>
      </c>
      <c r="D336" s="183" t="s">
        <v>254</v>
      </c>
      <c r="E336" s="183" t="s">
        <v>255</v>
      </c>
      <c r="F336" s="187" t="s">
        <v>50</v>
      </c>
      <c r="G336" s="30"/>
      <c r="H336" s="30"/>
      <c r="I336" s="30"/>
      <c r="J336" s="30"/>
      <c r="K336" s="30"/>
      <c r="L336" s="30"/>
    </row>
    <row r="337" spans="1:12" s="5" customFormat="1" ht="21.75" customHeight="1" x14ac:dyDescent="0.15">
      <c r="A337" s="210"/>
      <c r="B337" s="211"/>
      <c r="C337" s="182"/>
      <c r="D337" s="184"/>
      <c r="E337" s="184"/>
      <c r="F337" s="188"/>
      <c r="G337" s="30"/>
      <c r="H337" s="30"/>
      <c r="I337" s="30"/>
      <c r="J337" s="30"/>
      <c r="K337" s="30"/>
      <c r="L337" s="30"/>
    </row>
    <row r="338" spans="1:12" s="5" customFormat="1" ht="20.100000000000001" customHeight="1" x14ac:dyDescent="0.15">
      <c r="A338" s="183" t="s">
        <v>204</v>
      </c>
      <c r="B338" s="215" t="s">
        <v>205</v>
      </c>
      <c r="C338" s="181" t="s">
        <v>161</v>
      </c>
      <c r="D338" s="101">
        <v>965</v>
      </c>
      <c r="E338" s="101">
        <v>1141</v>
      </c>
      <c r="F338" s="101">
        <v>84</v>
      </c>
      <c r="G338" s="30"/>
      <c r="H338" s="30"/>
      <c r="I338" s="30"/>
      <c r="J338" s="30"/>
      <c r="K338" s="30"/>
      <c r="L338" s="30"/>
    </row>
    <row r="339" spans="1:12" s="5" customFormat="1" ht="20.100000000000001" customHeight="1" x14ac:dyDescent="0.15">
      <c r="A339" s="201"/>
      <c r="B339" s="199"/>
      <c r="C339" s="182"/>
      <c r="D339" s="109">
        <f>+D338/SUM($D338:$F338)*100</f>
        <v>44.06392694063927</v>
      </c>
      <c r="E339" s="109">
        <f t="shared" ref="E339" si="116">+E338/SUM($D338:$F338)*100</f>
        <v>52.100456621004568</v>
      </c>
      <c r="F339" s="109">
        <f t="shared" ref="F339" si="117">+F338/SUM($D338:$F338)*100</f>
        <v>3.8356164383561646</v>
      </c>
      <c r="G339" s="30"/>
      <c r="H339" s="30"/>
      <c r="I339" s="30"/>
      <c r="J339" s="30"/>
      <c r="K339" s="30"/>
      <c r="L339" s="30"/>
    </row>
    <row r="340" spans="1:12" s="10" customFormat="1" ht="12" customHeight="1" x14ac:dyDescent="0.15">
      <c r="A340" s="8"/>
      <c r="B340" s="7"/>
      <c r="C340" s="22"/>
      <c r="D340" s="23"/>
      <c r="E340" s="23"/>
      <c r="F340" s="23"/>
      <c r="G340" s="23"/>
      <c r="H340" s="23"/>
      <c r="I340" s="23"/>
      <c r="J340" s="23"/>
      <c r="K340" s="23"/>
      <c r="L340" s="23"/>
    </row>
    <row r="341" spans="1:12" s="5" customFormat="1" ht="11.25" customHeight="1" x14ac:dyDescent="0.15">
      <c r="A341" s="177" t="s">
        <v>108</v>
      </c>
      <c r="B341" s="209"/>
      <c r="C341" s="181" t="s">
        <v>109</v>
      </c>
      <c r="D341" s="106">
        <v>1</v>
      </c>
      <c r="E341" s="106">
        <v>2</v>
      </c>
      <c r="F341" s="106">
        <v>3</v>
      </c>
      <c r="G341" s="106">
        <v>4</v>
      </c>
      <c r="H341" s="106">
        <v>5</v>
      </c>
      <c r="I341" s="213" t="s">
        <v>50</v>
      </c>
      <c r="J341" s="125" t="s">
        <v>43</v>
      </c>
      <c r="K341" s="106">
        <v>3</v>
      </c>
      <c r="L341" s="106" t="s">
        <v>44</v>
      </c>
    </row>
    <row r="342" spans="1:12" s="5" customFormat="1" ht="42" customHeight="1" x14ac:dyDescent="0.15">
      <c r="A342" s="210"/>
      <c r="B342" s="211"/>
      <c r="C342" s="212"/>
      <c r="D342" s="73" t="s">
        <v>57</v>
      </c>
      <c r="E342" s="73" t="s">
        <v>263</v>
      </c>
      <c r="F342" s="73" t="s">
        <v>52</v>
      </c>
      <c r="G342" s="73" t="s">
        <v>252</v>
      </c>
      <c r="H342" s="73" t="s">
        <v>58</v>
      </c>
      <c r="I342" s="214"/>
      <c r="J342" s="4" t="s">
        <v>57</v>
      </c>
      <c r="K342" s="73" t="s">
        <v>52</v>
      </c>
      <c r="L342" s="73" t="s">
        <v>58</v>
      </c>
    </row>
    <row r="343" spans="1:12" s="63" customFormat="1" ht="15" customHeight="1" x14ac:dyDescent="0.15">
      <c r="A343" s="181" t="s">
        <v>154</v>
      </c>
      <c r="B343" s="215" t="s">
        <v>5</v>
      </c>
      <c r="C343" s="181" t="s">
        <v>161</v>
      </c>
      <c r="D343" s="101">
        <v>404</v>
      </c>
      <c r="E343" s="101">
        <v>967</v>
      </c>
      <c r="F343" s="101">
        <v>628</v>
      </c>
      <c r="G343" s="101">
        <v>62</v>
      </c>
      <c r="H343" s="101">
        <v>26</v>
      </c>
      <c r="I343" s="114">
        <v>103</v>
      </c>
      <c r="J343" s="115">
        <f>+D343+E343</f>
        <v>1371</v>
      </c>
      <c r="K343" s="101">
        <f>+F343</f>
        <v>628</v>
      </c>
      <c r="L343" s="101">
        <f>+G343+H343</f>
        <v>88</v>
      </c>
    </row>
    <row r="344" spans="1:12" s="5" customFormat="1" ht="15" customHeight="1" x14ac:dyDescent="0.15">
      <c r="A344" s="195"/>
      <c r="B344" s="198"/>
      <c r="C344" s="182"/>
      <c r="D344" s="109">
        <f>+D343/SUM($D343:$I343)*100</f>
        <v>18.447488584474886</v>
      </c>
      <c r="E344" s="109">
        <f t="shared" ref="E344" si="118">+E343/SUM($D343:$I343)*100</f>
        <v>44.155251141552512</v>
      </c>
      <c r="F344" s="109">
        <f t="shared" ref="F344" si="119">+F343/SUM($D343:$I343)*100</f>
        <v>28.675799086757991</v>
      </c>
      <c r="G344" s="109">
        <f t="shared" ref="G344" si="120">+G343/SUM($D343:$I343)*100</f>
        <v>2.8310502283105023</v>
      </c>
      <c r="H344" s="109">
        <f t="shared" ref="H344" si="121">+H343/SUM($D343:$I343)*100</f>
        <v>1.1872146118721461</v>
      </c>
      <c r="I344" s="141">
        <f t="shared" ref="I344" si="122">+I343/SUM($D343:$I343)*100</f>
        <v>4.7031963470319633</v>
      </c>
      <c r="J344" s="124">
        <f>+D344+E344</f>
        <v>62.602739726027394</v>
      </c>
      <c r="K344" s="109">
        <f>+F344</f>
        <v>28.675799086757991</v>
      </c>
      <c r="L344" s="109">
        <f>+G344+H344</f>
        <v>4.0182648401826482</v>
      </c>
    </row>
    <row r="345" spans="1:12" s="63" customFormat="1" ht="15" customHeight="1" x14ac:dyDescent="0.15">
      <c r="A345" s="195"/>
      <c r="B345" s="198"/>
      <c r="C345" s="181" t="s">
        <v>144</v>
      </c>
      <c r="D345" s="101">
        <v>346</v>
      </c>
      <c r="E345" s="101">
        <v>1078</v>
      </c>
      <c r="F345" s="101">
        <v>569</v>
      </c>
      <c r="G345" s="101">
        <v>78</v>
      </c>
      <c r="H345" s="101">
        <v>19</v>
      </c>
      <c r="I345" s="114">
        <v>186</v>
      </c>
      <c r="J345" s="115">
        <v>1424</v>
      </c>
      <c r="K345" s="101">
        <v>569</v>
      </c>
      <c r="L345" s="101">
        <v>97</v>
      </c>
    </row>
    <row r="346" spans="1:12" s="5" customFormat="1" ht="15" customHeight="1" x14ac:dyDescent="0.15">
      <c r="A346" s="195"/>
      <c r="B346" s="198"/>
      <c r="C346" s="182"/>
      <c r="D346" s="109">
        <v>15.2</v>
      </c>
      <c r="E346" s="109">
        <v>47.4</v>
      </c>
      <c r="F346" s="109">
        <v>25</v>
      </c>
      <c r="G346" s="109">
        <v>3.4</v>
      </c>
      <c r="H346" s="109">
        <v>0.8</v>
      </c>
      <c r="I346" s="141">
        <v>8.1999999999999993</v>
      </c>
      <c r="J346" s="124">
        <v>62.6</v>
      </c>
      <c r="K346" s="109">
        <v>25</v>
      </c>
      <c r="L346" s="109">
        <v>4.2618629173989451</v>
      </c>
    </row>
    <row r="347" spans="1:12" s="63" customFormat="1" ht="15" customHeight="1" x14ac:dyDescent="0.15">
      <c r="A347" s="195"/>
      <c r="B347" s="198"/>
      <c r="C347" s="181" t="s">
        <v>110</v>
      </c>
      <c r="D347" s="101">
        <v>358</v>
      </c>
      <c r="E347" s="101">
        <v>1005</v>
      </c>
      <c r="F347" s="101">
        <v>544</v>
      </c>
      <c r="G347" s="101">
        <v>70</v>
      </c>
      <c r="H347" s="101">
        <v>24</v>
      </c>
      <c r="I347" s="114">
        <v>101</v>
      </c>
      <c r="J347" s="115">
        <v>1363</v>
      </c>
      <c r="K347" s="101">
        <v>544</v>
      </c>
      <c r="L347" s="101">
        <v>94</v>
      </c>
    </row>
    <row r="348" spans="1:12" s="5" customFormat="1" ht="15" customHeight="1" x14ac:dyDescent="0.15">
      <c r="A348" s="196"/>
      <c r="B348" s="199"/>
      <c r="C348" s="196"/>
      <c r="D348" s="109">
        <v>17</v>
      </c>
      <c r="E348" s="109">
        <v>47.8</v>
      </c>
      <c r="F348" s="109">
        <v>25.9</v>
      </c>
      <c r="G348" s="109">
        <v>3.3</v>
      </c>
      <c r="H348" s="109">
        <v>1.1000000000000001</v>
      </c>
      <c r="I348" s="141">
        <v>4.8</v>
      </c>
      <c r="J348" s="112">
        <v>64.843006660323496</v>
      </c>
      <c r="K348" s="109">
        <v>25.88011417697431</v>
      </c>
      <c r="L348" s="109">
        <v>4.471931493815414</v>
      </c>
    </row>
    <row r="349" spans="1:12" s="10" customFormat="1" ht="11.25" customHeight="1" x14ac:dyDescent="0.15">
      <c r="A349" s="8"/>
      <c r="B349" s="7"/>
      <c r="C349" s="22"/>
      <c r="D349" s="23"/>
      <c r="E349" s="23"/>
      <c r="F349" s="23"/>
      <c r="G349" s="23"/>
      <c r="H349" s="23"/>
      <c r="I349" s="23"/>
      <c r="J349" s="23"/>
      <c r="K349" s="23"/>
      <c r="L349" s="23"/>
    </row>
    <row r="350" spans="1:12" s="11" customFormat="1" ht="11.25" customHeight="1" x14ac:dyDescent="0.15">
      <c r="A350" s="177" t="s">
        <v>108</v>
      </c>
      <c r="B350" s="209"/>
      <c r="C350" s="181" t="s">
        <v>109</v>
      </c>
      <c r="D350" s="148">
        <v>1</v>
      </c>
      <c r="E350" s="148">
        <v>2</v>
      </c>
      <c r="F350" s="148">
        <v>3</v>
      </c>
      <c r="G350" s="148">
        <v>4</v>
      </c>
      <c r="H350" s="148">
        <v>5</v>
      </c>
      <c r="I350" s="250" t="s">
        <v>50</v>
      </c>
      <c r="J350" s="105" t="s">
        <v>43</v>
      </c>
      <c r="K350" s="106">
        <v>3</v>
      </c>
      <c r="L350" s="106" t="s">
        <v>44</v>
      </c>
    </row>
    <row r="351" spans="1:12" s="11" customFormat="1" ht="42" customHeight="1" x14ac:dyDescent="0.15">
      <c r="A351" s="210"/>
      <c r="B351" s="211"/>
      <c r="C351" s="182"/>
      <c r="D351" s="97" t="s">
        <v>256</v>
      </c>
      <c r="E351" s="97" t="s">
        <v>135</v>
      </c>
      <c r="F351" s="97" t="s">
        <v>136</v>
      </c>
      <c r="G351" s="97" t="s">
        <v>137</v>
      </c>
      <c r="H351" s="97" t="s">
        <v>138</v>
      </c>
      <c r="I351" s="250"/>
      <c r="J351" s="49" t="s">
        <v>155</v>
      </c>
      <c r="K351" s="3" t="s">
        <v>52</v>
      </c>
      <c r="L351" s="3" t="s">
        <v>156</v>
      </c>
    </row>
    <row r="352" spans="1:12" s="11" customFormat="1" ht="15" customHeight="1" x14ac:dyDescent="0.15">
      <c r="A352" s="183" t="s">
        <v>206</v>
      </c>
      <c r="B352" s="247" t="s">
        <v>272</v>
      </c>
      <c r="C352" s="181" t="s">
        <v>161</v>
      </c>
      <c r="D352" s="101">
        <v>958</v>
      </c>
      <c r="E352" s="101">
        <v>739</v>
      </c>
      <c r="F352" s="101">
        <v>338</v>
      </c>
      <c r="G352" s="101">
        <v>26</v>
      </c>
      <c r="H352" s="101">
        <v>28</v>
      </c>
      <c r="I352" s="114">
        <v>101</v>
      </c>
      <c r="J352" s="115">
        <f>+D352+E352</f>
        <v>1697</v>
      </c>
      <c r="K352" s="101">
        <f>+F352</f>
        <v>338</v>
      </c>
      <c r="L352" s="101">
        <f>+G352+H352</f>
        <v>54</v>
      </c>
    </row>
    <row r="353" spans="1:12" s="11" customFormat="1" ht="15" customHeight="1" x14ac:dyDescent="0.15">
      <c r="A353" s="200"/>
      <c r="B353" s="248"/>
      <c r="C353" s="182"/>
      <c r="D353" s="109">
        <f>+D352/SUM($D352:$I352)*100</f>
        <v>43.74429223744292</v>
      </c>
      <c r="E353" s="109">
        <f t="shared" ref="E353" si="123">+E352/SUM($D352:$I352)*100</f>
        <v>33.744292237442927</v>
      </c>
      <c r="F353" s="109">
        <f t="shared" ref="F353" si="124">+F352/SUM($D352:$I352)*100</f>
        <v>15.4337899543379</v>
      </c>
      <c r="G353" s="109">
        <f t="shared" ref="G353" si="125">+G352/SUM($D352:$I352)*100</f>
        <v>1.1872146118721461</v>
      </c>
      <c r="H353" s="109">
        <f t="shared" ref="H353" si="126">+H352/SUM($D352:$I352)*100</f>
        <v>1.2785388127853883</v>
      </c>
      <c r="I353" s="141">
        <f t="shared" ref="I353" si="127">+I352/SUM($D352:$I352)*100</f>
        <v>4.6118721461187215</v>
      </c>
      <c r="J353" s="124">
        <f>+D353+E353</f>
        <v>77.48858447488584</v>
      </c>
      <c r="K353" s="109">
        <f>+F353</f>
        <v>15.4337899543379</v>
      </c>
      <c r="L353" s="109">
        <f>+G353+H353</f>
        <v>2.4657534246575343</v>
      </c>
    </row>
    <row r="354" spans="1:12" s="63" customFormat="1" ht="15" customHeight="1" x14ac:dyDescent="0.15">
      <c r="A354" s="200"/>
      <c r="B354" s="248"/>
      <c r="C354" s="181" t="s">
        <v>144</v>
      </c>
      <c r="D354" s="101">
        <v>868</v>
      </c>
      <c r="E354" s="101">
        <v>837</v>
      </c>
      <c r="F354" s="101">
        <v>401</v>
      </c>
      <c r="G354" s="101">
        <v>40</v>
      </c>
      <c r="H354" s="101">
        <v>29</v>
      </c>
      <c r="I354" s="107">
        <v>101</v>
      </c>
      <c r="J354" s="149">
        <v>1705</v>
      </c>
      <c r="K354" s="150">
        <v>401</v>
      </c>
      <c r="L354" s="151">
        <v>69</v>
      </c>
    </row>
    <row r="355" spans="1:12" s="11" customFormat="1" ht="15" customHeight="1" x14ac:dyDescent="0.15">
      <c r="A355" s="201"/>
      <c r="B355" s="249"/>
      <c r="C355" s="182"/>
      <c r="D355" s="109">
        <v>38.1</v>
      </c>
      <c r="E355" s="109">
        <v>36.799999999999997</v>
      </c>
      <c r="F355" s="109">
        <v>17.600000000000001</v>
      </c>
      <c r="G355" s="109">
        <v>1.8</v>
      </c>
      <c r="H355" s="109">
        <v>1.3</v>
      </c>
      <c r="I355" s="110">
        <v>4.4000000000000004</v>
      </c>
      <c r="J355" s="111">
        <v>74.900000000000006</v>
      </c>
      <c r="K355" s="109">
        <v>17.600000000000001</v>
      </c>
      <c r="L355" s="109">
        <v>3</v>
      </c>
    </row>
    <row r="356" spans="1:12" s="11" customFormat="1" ht="12" customHeight="1" x14ac:dyDescent="0.15">
      <c r="A356" s="52"/>
      <c r="B356" s="96"/>
      <c r="C356" s="53"/>
      <c r="D356" s="93"/>
      <c r="E356" s="93"/>
      <c r="F356" s="93"/>
      <c r="G356" s="93"/>
      <c r="H356" s="61"/>
      <c r="I356" s="61"/>
      <c r="J356" s="61"/>
      <c r="K356" s="61"/>
      <c r="L356" s="61"/>
    </row>
    <row r="357" spans="1:12" s="1" customFormat="1" ht="24.75" customHeight="1" x14ac:dyDescent="0.15">
      <c r="A357" s="243" t="s">
        <v>207</v>
      </c>
      <c r="B357" s="243"/>
      <c r="C357" s="243"/>
      <c r="D357" s="243"/>
      <c r="E357" s="243"/>
      <c r="F357" s="243"/>
      <c r="G357" s="246"/>
      <c r="H357" s="246"/>
      <c r="I357" s="246"/>
      <c r="J357" s="246"/>
      <c r="K357" s="246"/>
      <c r="L357" s="246"/>
    </row>
    <row r="358" spans="1:12" s="5" customFormat="1" ht="11.25" customHeight="1" x14ac:dyDescent="0.15">
      <c r="A358" s="177" t="s">
        <v>108</v>
      </c>
      <c r="B358" s="209"/>
      <c r="C358" s="181" t="s">
        <v>109</v>
      </c>
      <c r="D358" s="106">
        <v>1</v>
      </c>
      <c r="E358" s="106">
        <v>2</v>
      </c>
      <c r="F358" s="106">
        <v>3</v>
      </c>
      <c r="G358" s="106">
        <v>4</v>
      </c>
      <c r="H358" s="106">
        <v>5</v>
      </c>
      <c r="I358" s="213" t="s">
        <v>50</v>
      </c>
      <c r="J358" s="125" t="s">
        <v>43</v>
      </c>
      <c r="K358" s="106">
        <v>3</v>
      </c>
      <c r="L358" s="106" t="s">
        <v>44</v>
      </c>
    </row>
    <row r="359" spans="1:12" s="5" customFormat="1" ht="42" customHeight="1" x14ac:dyDescent="0.15">
      <c r="A359" s="210"/>
      <c r="B359" s="211"/>
      <c r="C359" s="212"/>
      <c r="D359" s="73" t="s">
        <v>57</v>
      </c>
      <c r="E359" s="73" t="s">
        <v>263</v>
      </c>
      <c r="F359" s="73" t="s">
        <v>52</v>
      </c>
      <c r="G359" s="73" t="s">
        <v>252</v>
      </c>
      <c r="H359" s="73" t="s">
        <v>58</v>
      </c>
      <c r="I359" s="214"/>
      <c r="J359" s="4" t="s">
        <v>57</v>
      </c>
      <c r="K359" s="73" t="s">
        <v>52</v>
      </c>
      <c r="L359" s="73" t="s">
        <v>58</v>
      </c>
    </row>
    <row r="360" spans="1:12" s="63" customFormat="1" ht="15" customHeight="1" x14ac:dyDescent="0.15">
      <c r="A360" s="181" t="s">
        <v>37</v>
      </c>
      <c r="B360" s="215" t="s">
        <v>140</v>
      </c>
      <c r="C360" s="181" t="s">
        <v>161</v>
      </c>
      <c r="D360" s="101">
        <v>69</v>
      </c>
      <c r="E360" s="101">
        <v>366</v>
      </c>
      <c r="F360" s="101">
        <v>1475</v>
      </c>
      <c r="G360" s="101">
        <v>115</v>
      </c>
      <c r="H360" s="101">
        <v>39</v>
      </c>
      <c r="I360" s="114">
        <v>126</v>
      </c>
      <c r="J360" s="115">
        <f>+D360+E360</f>
        <v>435</v>
      </c>
      <c r="K360" s="101">
        <f>+F360</f>
        <v>1475</v>
      </c>
      <c r="L360" s="101">
        <f>+G360+H360</f>
        <v>154</v>
      </c>
    </row>
    <row r="361" spans="1:12" s="5" customFormat="1" ht="15" customHeight="1" x14ac:dyDescent="0.15">
      <c r="A361" s="195"/>
      <c r="B361" s="198"/>
      <c r="C361" s="182"/>
      <c r="D361" s="109">
        <f>+D360/SUM($D360:$I360)*100</f>
        <v>3.1506849315068495</v>
      </c>
      <c r="E361" s="109">
        <f t="shared" ref="E361" si="128">+E360/SUM($D360:$I360)*100</f>
        <v>16.712328767123289</v>
      </c>
      <c r="F361" s="109">
        <f t="shared" ref="F361" si="129">+F360/SUM($D360:$I360)*100</f>
        <v>67.351598173515981</v>
      </c>
      <c r="G361" s="109">
        <f t="shared" ref="G361" si="130">+G360/SUM($D360:$I360)*100</f>
        <v>5.2511415525114149</v>
      </c>
      <c r="H361" s="109">
        <f t="shared" ref="H361" si="131">+H360/SUM($D360:$I360)*100</f>
        <v>1.7808219178082192</v>
      </c>
      <c r="I361" s="141">
        <f t="shared" ref="I361" si="132">+I360/SUM($D360:$I360)*100</f>
        <v>5.7534246575342465</v>
      </c>
      <c r="J361" s="124">
        <f>+D361+E361</f>
        <v>19.863013698630137</v>
      </c>
      <c r="K361" s="109">
        <f>+F361</f>
        <v>67.351598173515981</v>
      </c>
      <c r="L361" s="109">
        <f>+G361+H361</f>
        <v>7.0319634703196341</v>
      </c>
    </row>
    <row r="362" spans="1:12" s="63" customFormat="1" ht="15" customHeight="1" x14ac:dyDescent="0.15">
      <c r="A362" s="195"/>
      <c r="B362" s="198"/>
      <c r="C362" s="181" t="s">
        <v>144</v>
      </c>
      <c r="D362" s="101">
        <v>61</v>
      </c>
      <c r="E362" s="101">
        <v>395</v>
      </c>
      <c r="F362" s="101">
        <v>1501</v>
      </c>
      <c r="G362" s="101">
        <v>129</v>
      </c>
      <c r="H362" s="101">
        <v>48</v>
      </c>
      <c r="I362" s="114">
        <v>142</v>
      </c>
      <c r="J362" s="115">
        <v>456</v>
      </c>
      <c r="K362" s="101">
        <v>1501</v>
      </c>
      <c r="L362" s="101">
        <v>177</v>
      </c>
    </row>
    <row r="363" spans="1:12" s="5" customFormat="1" ht="15" customHeight="1" x14ac:dyDescent="0.15">
      <c r="A363" s="195"/>
      <c r="B363" s="198"/>
      <c r="C363" s="182"/>
      <c r="D363" s="109">
        <v>2.7</v>
      </c>
      <c r="E363" s="109">
        <v>17.399999999999999</v>
      </c>
      <c r="F363" s="109">
        <v>65.900000000000006</v>
      </c>
      <c r="G363" s="109">
        <v>5.7</v>
      </c>
      <c r="H363" s="109">
        <v>2.1</v>
      </c>
      <c r="I363" s="141">
        <v>6.2</v>
      </c>
      <c r="J363" s="124">
        <v>20</v>
      </c>
      <c r="K363" s="109">
        <v>65.949033391915648</v>
      </c>
      <c r="L363" s="109">
        <v>7.7768014059753945</v>
      </c>
    </row>
    <row r="364" spans="1:12" s="63" customFormat="1" ht="15" customHeight="1" x14ac:dyDescent="0.15">
      <c r="A364" s="195"/>
      <c r="B364" s="198"/>
      <c r="C364" s="152" t="s">
        <v>110</v>
      </c>
      <c r="D364" s="101">
        <v>52</v>
      </c>
      <c r="E364" s="101">
        <v>319</v>
      </c>
      <c r="F364" s="101">
        <v>1455</v>
      </c>
      <c r="G364" s="101">
        <v>93</v>
      </c>
      <c r="H364" s="101">
        <v>42</v>
      </c>
      <c r="I364" s="114">
        <v>141</v>
      </c>
      <c r="J364" s="115">
        <v>371</v>
      </c>
      <c r="K364" s="101">
        <v>1455</v>
      </c>
      <c r="L364" s="101">
        <v>135</v>
      </c>
    </row>
    <row r="365" spans="1:12" s="5" customFormat="1" ht="15" customHeight="1" x14ac:dyDescent="0.15">
      <c r="A365" s="196"/>
      <c r="B365" s="199"/>
      <c r="C365" s="153"/>
      <c r="D365" s="109">
        <v>2.5</v>
      </c>
      <c r="E365" s="109">
        <v>15.2</v>
      </c>
      <c r="F365" s="109">
        <v>69.2</v>
      </c>
      <c r="G365" s="109">
        <v>4.4000000000000004</v>
      </c>
      <c r="H365" s="109">
        <v>2</v>
      </c>
      <c r="I365" s="141">
        <v>6.7</v>
      </c>
      <c r="J365" s="112">
        <v>17.649857278782115</v>
      </c>
      <c r="K365" s="109">
        <v>69.219790675547102</v>
      </c>
      <c r="L365" s="109">
        <v>6.4224548049476695</v>
      </c>
    </row>
    <row r="366" spans="1:12" s="10" customFormat="1" ht="12" customHeight="1" x14ac:dyDescent="0.15">
      <c r="A366" s="8"/>
      <c r="B366" s="7"/>
      <c r="C366" s="22"/>
      <c r="D366" s="23"/>
      <c r="E366" s="23"/>
      <c r="F366" s="23"/>
      <c r="G366" s="23"/>
      <c r="H366" s="23"/>
      <c r="I366" s="23"/>
      <c r="J366" s="23"/>
      <c r="K366" s="23"/>
      <c r="L366" s="23"/>
    </row>
    <row r="367" spans="1:12" s="1" customFormat="1" ht="24.75" customHeight="1" x14ac:dyDescent="0.15">
      <c r="A367" s="243" t="s">
        <v>208</v>
      </c>
      <c r="B367" s="243"/>
      <c r="C367" s="243"/>
      <c r="D367" s="243"/>
      <c r="E367" s="243"/>
      <c r="F367" s="243"/>
      <c r="G367" s="246"/>
      <c r="H367" s="246"/>
      <c r="I367" s="246"/>
      <c r="J367" s="246"/>
      <c r="K367" s="246"/>
      <c r="L367" s="246"/>
    </row>
    <row r="368" spans="1:12" s="5" customFormat="1" ht="11.25" customHeight="1" x14ac:dyDescent="0.15">
      <c r="A368" s="177" t="s">
        <v>108</v>
      </c>
      <c r="B368" s="209"/>
      <c r="C368" s="181" t="s">
        <v>109</v>
      </c>
      <c r="D368" s="106">
        <v>1</v>
      </c>
      <c r="E368" s="106">
        <v>2</v>
      </c>
      <c r="F368" s="106">
        <v>3</v>
      </c>
      <c r="G368" s="106">
        <v>4</v>
      </c>
      <c r="H368" s="106">
        <v>5</v>
      </c>
      <c r="I368" s="213" t="s">
        <v>50</v>
      </c>
      <c r="J368" s="105" t="s">
        <v>43</v>
      </c>
      <c r="K368" s="106">
        <v>3</v>
      </c>
      <c r="L368" s="106" t="s">
        <v>44</v>
      </c>
    </row>
    <row r="369" spans="1:12" s="5" customFormat="1" ht="42" customHeight="1" x14ac:dyDescent="0.15">
      <c r="A369" s="210"/>
      <c r="B369" s="211"/>
      <c r="C369" s="182"/>
      <c r="D369" s="76" t="s">
        <v>47</v>
      </c>
      <c r="E369" s="76" t="s">
        <v>45</v>
      </c>
      <c r="F369" s="76" t="s">
        <v>52</v>
      </c>
      <c r="G369" s="76" t="s">
        <v>46</v>
      </c>
      <c r="H369" s="76" t="s">
        <v>245</v>
      </c>
      <c r="I369" s="214"/>
      <c r="J369" s="92" t="s">
        <v>51</v>
      </c>
      <c r="K369" s="76" t="s">
        <v>52</v>
      </c>
      <c r="L369" s="76" t="s">
        <v>49</v>
      </c>
    </row>
    <row r="370" spans="1:12" s="64" customFormat="1" ht="15" customHeight="1" x14ac:dyDescent="0.15">
      <c r="A370" s="181" t="s">
        <v>38</v>
      </c>
      <c r="B370" s="215" t="s">
        <v>210</v>
      </c>
      <c r="C370" s="181" t="s">
        <v>161</v>
      </c>
      <c r="D370" s="101">
        <v>164</v>
      </c>
      <c r="E370" s="101">
        <v>614</v>
      </c>
      <c r="F370" s="101">
        <v>952</v>
      </c>
      <c r="G370" s="101">
        <v>199</v>
      </c>
      <c r="H370" s="101">
        <v>146</v>
      </c>
      <c r="I370" s="114">
        <v>115</v>
      </c>
      <c r="J370" s="115">
        <f>+D370+E370</f>
        <v>778</v>
      </c>
      <c r="K370" s="101">
        <f>+F370</f>
        <v>952</v>
      </c>
      <c r="L370" s="101">
        <f>+G370+H370</f>
        <v>345</v>
      </c>
    </row>
    <row r="371" spans="1:12" s="58" customFormat="1" ht="15" customHeight="1" x14ac:dyDescent="0.15">
      <c r="A371" s="195"/>
      <c r="B371" s="198"/>
      <c r="C371" s="182"/>
      <c r="D371" s="109">
        <f>+D370/SUM($D370:$I370)*100</f>
        <v>7.4885844748858439</v>
      </c>
      <c r="E371" s="109">
        <f t="shared" ref="E371" si="133">+E370/SUM($D370:$I370)*100</f>
        <v>28.036529680365298</v>
      </c>
      <c r="F371" s="109">
        <f t="shared" ref="F371" si="134">+F370/SUM($D370:$I370)*100</f>
        <v>43.470319634703195</v>
      </c>
      <c r="G371" s="109">
        <f t="shared" ref="G371" si="135">+G370/SUM($D370:$I370)*100</f>
        <v>9.0867579908675804</v>
      </c>
      <c r="H371" s="109">
        <f t="shared" ref="H371" si="136">+H370/SUM($D370:$I370)*100</f>
        <v>6.666666666666667</v>
      </c>
      <c r="I371" s="141">
        <f t="shared" ref="I371" si="137">+I370/SUM($D370:$I370)*100</f>
        <v>5.2511415525114149</v>
      </c>
      <c r="J371" s="124">
        <f>+D371+E371</f>
        <v>35.525114155251146</v>
      </c>
      <c r="K371" s="109">
        <f>+F371</f>
        <v>43.470319634703195</v>
      </c>
      <c r="L371" s="109">
        <f>+G371+H371</f>
        <v>15.753424657534246</v>
      </c>
    </row>
    <row r="372" spans="1:12" s="64" customFormat="1" ht="15" customHeight="1" x14ac:dyDescent="0.15">
      <c r="A372" s="195"/>
      <c r="B372" s="198"/>
      <c r="C372" s="181" t="s">
        <v>144</v>
      </c>
      <c r="D372" s="101">
        <v>85</v>
      </c>
      <c r="E372" s="101">
        <v>432</v>
      </c>
      <c r="F372" s="101">
        <v>1407</v>
      </c>
      <c r="G372" s="101">
        <v>145</v>
      </c>
      <c r="H372" s="101">
        <v>65</v>
      </c>
      <c r="I372" s="114">
        <v>142</v>
      </c>
      <c r="J372" s="108">
        <v>517</v>
      </c>
      <c r="K372" s="101">
        <v>1407</v>
      </c>
      <c r="L372" s="101">
        <v>210</v>
      </c>
    </row>
    <row r="373" spans="1:12" s="58" customFormat="1" ht="15" customHeight="1" x14ac:dyDescent="0.15">
      <c r="A373" s="195"/>
      <c r="B373" s="198"/>
      <c r="C373" s="182"/>
      <c r="D373" s="109">
        <v>3.7</v>
      </c>
      <c r="E373" s="109">
        <v>19</v>
      </c>
      <c r="F373" s="109">
        <v>61.8</v>
      </c>
      <c r="G373" s="109">
        <v>6.4</v>
      </c>
      <c r="H373" s="109">
        <v>2.9</v>
      </c>
      <c r="I373" s="141">
        <v>6.2</v>
      </c>
      <c r="J373" s="155">
        <v>22.7</v>
      </c>
      <c r="K373" s="156">
        <v>61.8</v>
      </c>
      <c r="L373" s="156">
        <v>9.1999999999999993</v>
      </c>
    </row>
    <row r="374" spans="1:12" s="64" customFormat="1" ht="15" customHeight="1" x14ac:dyDescent="0.15">
      <c r="A374" s="195"/>
      <c r="B374" s="198"/>
      <c r="C374" s="181" t="s">
        <v>110</v>
      </c>
      <c r="D374" s="101">
        <v>48</v>
      </c>
      <c r="E374" s="101">
        <v>341</v>
      </c>
      <c r="F374" s="101">
        <v>1369</v>
      </c>
      <c r="G374" s="101">
        <v>136</v>
      </c>
      <c r="H374" s="101">
        <v>59</v>
      </c>
      <c r="I374" s="114">
        <v>149</v>
      </c>
      <c r="J374" s="115">
        <v>389</v>
      </c>
      <c r="K374" s="101">
        <v>1369</v>
      </c>
      <c r="L374" s="101">
        <v>195</v>
      </c>
    </row>
    <row r="375" spans="1:12" s="58" customFormat="1" ht="15" customHeight="1" x14ac:dyDescent="0.15">
      <c r="A375" s="196"/>
      <c r="B375" s="199"/>
      <c r="C375" s="196"/>
      <c r="D375" s="109">
        <v>2.2999999999999998</v>
      </c>
      <c r="E375" s="109">
        <v>16.2</v>
      </c>
      <c r="F375" s="109">
        <v>65.099999999999994</v>
      </c>
      <c r="G375" s="109">
        <v>6.5</v>
      </c>
      <c r="H375" s="109">
        <v>2.8</v>
      </c>
      <c r="I375" s="141">
        <v>7.1</v>
      </c>
      <c r="J375" s="124">
        <v>18.506184586108468</v>
      </c>
      <c r="K375" s="109">
        <v>65.128449096098947</v>
      </c>
      <c r="L375" s="109">
        <v>9.2768791627021887</v>
      </c>
    </row>
    <row r="376" spans="1:12" s="58" customFormat="1" ht="12" customHeight="1" x14ac:dyDescent="0.15">
      <c r="A376" s="31"/>
      <c r="B376" s="95"/>
      <c r="C376" s="53"/>
      <c r="D376" s="86"/>
      <c r="E376" s="86"/>
      <c r="F376" s="86"/>
      <c r="G376" s="86"/>
      <c r="H376" s="86"/>
      <c r="I376" s="93"/>
      <c r="J376" s="93"/>
      <c r="K376" s="93"/>
      <c r="L376" s="61"/>
    </row>
    <row r="377" spans="1:12" s="58" customFormat="1" ht="15" customHeight="1" x14ac:dyDescent="0.15">
      <c r="A377" s="177" t="s">
        <v>108</v>
      </c>
      <c r="B377" s="209"/>
      <c r="C377" s="181" t="s">
        <v>109</v>
      </c>
      <c r="D377" s="148">
        <v>1</v>
      </c>
      <c r="E377" s="148">
        <v>2</v>
      </c>
      <c r="F377" s="148">
        <v>3</v>
      </c>
      <c r="G377" s="148">
        <v>4</v>
      </c>
      <c r="H377" s="187" t="s">
        <v>50</v>
      </c>
      <c r="I377" s="105" t="s">
        <v>43</v>
      </c>
      <c r="J377" s="106" t="s">
        <v>55</v>
      </c>
      <c r="K377" s="61"/>
      <c r="L377" s="61"/>
    </row>
    <row r="378" spans="1:12" s="58" customFormat="1" ht="41.25" customHeight="1" x14ac:dyDescent="0.15">
      <c r="A378" s="210"/>
      <c r="B378" s="211"/>
      <c r="C378" s="182"/>
      <c r="D378" s="75" t="s">
        <v>211</v>
      </c>
      <c r="E378" s="75" t="s">
        <v>212</v>
      </c>
      <c r="F378" s="75" t="s">
        <v>213</v>
      </c>
      <c r="G378" s="75" t="s">
        <v>214</v>
      </c>
      <c r="H378" s="188"/>
      <c r="I378" s="49" t="s">
        <v>215</v>
      </c>
      <c r="J378" s="3" t="s">
        <v>216</v>
      </c>
      <c r="K378" s="61"/>
      <c r="L378" s="61"/>
    </row>
    <row r="379" spans="1:12" s="64" customFormat="1" ht="15" customHeight="1" x14ac:dyDescent="0.15">
      <c r="A379" s="181" t="s">
        <v>39</v>
      </c>
      <c r="B379" s="215" t="s">
        <v>288</v>
      </c>
      <c r="C379" s="181" t="s">
        <v>161</v>
      </c>
      <c r="D379" s="101">
        <v>65</v>
      </c>
      <c r="E379" s="101">
        <v>264</v>
      </c>
      <c r="F379" s="101">
        <v>614</v>
      </c>
      <c r="G379" s="101">
        <v>1138</v>
      </c>
      <c r="H379" s="114">
        <v>109</v>
      </c>
      <c r="I379" s="115">
        <f>+D379+E379</f>
        <v>329</v>
      </c>
      <c r="J379" s="101">
        <f>+F379+G379</f>
        <v>1752</v>
      </c>
      <c r="K379" s="71"/>
      <c r="L379" s="71"/>
    </row>
    <row r="380" spans="1:12" s="58" customFormat="1" ht="15" customHeight="1" x14ac:dyDescent="0.15">
      <c r="A380" s="195"/>
      <c r="B380" s="198"/>
      <c r="C380" s="182"/>
      <c r="D380" s="109">
        <f>+D379/SUM($D379:$H379)*100</f>
        <v>2.968036529680365</v>
      </c>
      <c r="E380" s="109">
        <f t="shared" ref="E380:H380" si="138">+E379/SUM($D379:$H379)*100</f>
        <v>12.054794520547945</v>
      </c>
      <c r="F380" s="109">
        <f t="shared" si="138"/>
        <v>28.036529680365298</v>
      </c>
      <c r="G380" s="109">
        <f t="shared" si="138"/>
        <v>51.963470319634709</v>
      </c>
      <c r="H380" s="141">
        <f t="shared" si="138"/>
        <v>4.9771689497716896</v>
      </c>
      <c r="I380" s="124">
        <f>+D380+E380</f>
        <v>15.02283105022831</v>
      </c>
      <c r="J380" s="109">
        <f>+F380+G380</f>
        <v>80</v>
      </c>
      <c r="K380" s="60"/>
      <c r="L380" s="60"/>
    </row>
    <row r="381" spans="1:12" s="64" customFormat="1" ht="15" customHeight="1" x14ac:dyDescent="0.15">
      <c r="A381" s="195"/>
      <c r="B381" s="198"/>
      <c r="C381" s="181" t="s">
        <v>144</v>
      </c>
      <c r="D381" s="101">
        <v>68</v>
      </c>
      <c r="E381" s="101">
        <v>329</v>
      </c>
      <c r="F381" s="101">
        <v>648</v>
      </c>
      <c r="G381" s="101">
        <v>1126</v>
      </c>
      <c r="H381" s="114">
        <v>105</v>
      </c>
      <c r="I381" s="115">
        <v>397</v>
      </c>
      <c r="J381" s="101">
        <v>1774</v>
      </c>
      <c r="K381" s="71"/>
      <c r="L381" s="71"/>
    </row>
    <row r="382" spans="1:12" s="58" customFormat="1" ht="15" customHeight="1" x14ac:dyDescent="0.15">
      <c r="A382" s="195"/>
      <c r="B382" s="198"/>
      <c r="C382" s="182"/>
      <c r="D382" s="109">
        <v>3</v>
      </c>
      <c r="E382" s="109">
        <v>14.5</v>
      </c>
      <c r="F382" s="109">
        <v>28.5</v>
      </c>
      <c r="G382" s="109">
        <v>49.5</v>
      </c>
      <c r="H382" s="141">
        <v>4.5999999999999996</v>
      </c>
      <c r="I382" s="124">
        <v>17.399999999999999</v>
      </c>
      <c r="J382" s="109">
        <v>77.943760984182774</v>
      </c>
      <c r="K382" s="60"/>
      <c r="L382" s="60"/>
    </row>
    <row r="383" spans="1:12" s="64" customFormat="1" ht="15" customHeight="1" x14ac:dyDescent="0.15">
      <c r="A383" s="195"/>
      <c r="B383" s="198"/>
      <c r="C383" s="181" t="s">
        <v>110</v>
      </c>
      <c r="D383" s="101">
        <v>50</v>
      </c>
      <c r="E383" s="101">
        <v>285</v>
      </c>
      <c r="F383" s="101">
        <v>578</v>
      </c>
      <c r="G383" s="101">
        <v>1104</v>
      </c>
      <c r="H383" s="114">
        <v>85</v>
      </c>
      <c r="I383" s="115">
        <v>335</v>
      </c>
      <c r="J383" s="101">
        <v>1682</v>
      </c>
      <c r="K383" s="71"/>
      <c r="L383" s="71"/>
    </row>
    <row r="384" spans="1:12" s="58" customFormat="1" ht="15" customHeight="1" x14ac:dyDescent="0.15">
      <c r="A384" s="196"/>
      <c r="B384" s="199"/>
      <c r="C384" s="196"/>
      <c r="D384" s="109">
        <v>2.4</v>
      </c>
      <c r="E384" s="109">
        <v>13.6</v>
      </c>
      <c r="F384" s="109">
        <v>27.5</v>
      </c>
      <c r="G384" s="109">
        <v>52.5</v>
      </c>
      <c r="H384" s="141">
        <v>4</v>
      </c>
      <c r="I384" s="112">
        <v>15.937202664129401</v>
      </c>
      <c r="J384" s="109">
        <v>80.019029495718357</v>
      </c>
      <c r="K384" s="60"/>
      <c r="L384" s="60"/>
    </row>
    <row r="385" spans="1:12" s="58" customFormat="1" ht="12" customHeight="1" x14ac:dyDescent="0.15">
      <c r="A385" s="31"/>
      <c r="B385" s="95"/>
      <c r="C385" s="53"/>
      <c r="D385" s="93"/>
      <c r="E385" s="93"/>
      <c r="F385" s="93"/>
      <c r="G385" s="93"/>
      <c r="H385" s="61"/>
      <c r="I385" s="61"/>
      <c r="J385" s="61"/>
      <c r="K385" s="60"/>
      <c r="L385" s="60"/>
    </row>
    <row r="386" spans="1:12" s="5" customFormat="1" ht="11.25" customHeight="1" x14ac:dyDescent="0.15">
      <c r="A386" s="177" t="s">
        <v>108</v>
      </c>
      <c r="B386" s="209"/>
      <c r="C386" s="181" t="s">
        <v>109</v>
      </c>
      <c r="D386" s="106">
        <v>1</v>
      </c>
      <c r="E386" s="106">
        <v>2</v>
      </c>
      <c r="F386" s="106">
        <v>3</v>
      </c>
      <c r="G386" s="106">
        <v>4</v>
      </c>
      <c r="H386" s="106">
        <v>5</v>
      </c>
      <c r="I386" s="213" t="s">
        <v>50</v>
      </c>
      <c r="J386" s="125" t="s">
        <v>43</v>
      </c>
      <c r="K386" s="106">
        <v>3</v>
      </c>
      <c r="L386" s="106" t="s">
        <v>44</v>
      </c>
    </row>
    <row r="387" spans="1:12" s="5" customFormat="1" ht="42" customHeight="1" x14ac:dyDescent="0.15">
      <c r="A387" s="210"/>
      <c r="B387" s="211"/>
      <c r="C387" s="212"/>
      <c r="D387" s="73" t="s">
        <v>57</v>
      </c>
      <c r="E387" s="73" t="s">
        <v>263</v>
      </c>
      <c r="F387" s="73" t="s">
        <v>52</v>
      </c>
      <c r="G387" s="73" t="s">
        <v>252</v>
      </c>
      <c r="H387" s="73" t="s">
        <v>58</v>
      </c>
      <c r="I387" s="214"/>
      <c r="J387" s="4" t="s">
        <v>57</v>
      </c>
      <c r="K387" s="73" t="s">
        <v>52</v>
      </c>
      <c r="L387" s="73" t="s">
        <v>58</v>
      </c>
    </row>
    <row r="388" spans="1:12" s="64" customFormat="1" ht="15" customHeight="1" x14ac:dyDescent="0.15">
      <c r="A388" s="181" t="s">
        <v>40</v>
      </c>
      <c r="B388" s="215" t="s">
        <v>209</v>
      </c>
      <c r="C388" s="181" t="s">
        <v>259</v>
      </c>
      <c r="D388" s="101">
        <v>63</v>
      </c>
      <c r="E388" s="101">
        <v>331</v>
      </c>
      <c r="F388" s="101">
        <v>1480</v>
      </c>
      <c r="G388" s="101">
        <v>87</v>
      </c>
      <c r="H388" s="101">
        <v>46</v>
      </c>
      <c r="I388" s="114">
        <v>183</v>
      </c>
      <c r="J388" s="115">
        <f>+D388+E388</f>
        <v>394</v>
      </c>
      <c r="K388" s="101">
        <f>+F388</f>
        <v>1480</v>
      </c>
      <c r="L388" s="101">
        <f>+G388+H388</f>
        <v>133</v>
      </c>
    </row>
    <row r="389" spans="1:12" s="58" customFormat="1" ht="15" customHeight="1" x14ac:dyDescent="0.15">
      <c r="A389" s="195"/>
      <c r="B389" s="198"/>
      <c r="C389" s="182"/>
      <c r="D389" s="109">
        <f>+D388/SUM($D388:$I388)*100</f>
        <v>2.8767123287671232</v>
      </c>
      <c r="E389" s="109">
        <f t="shared" ref="E389" si="139">+E388/SUM($D388:$I388)*100</f>
        <v>15.114155251141554</v>
      </c>
      <c r="F389" s="109">
        <f t="shared" ref="F389" si="140">+F388/SUM($D388:$I388)*100</f>
        <v>67.579908675799089</v>
      </c>
      <c r="G389" s="109">
        <f t="shared" ref="G389" si="141">+G388/SUM($D388:$I388)*100</f>
        <v>3.9726027397260277</v>
      </c>
      <c r="H389" s="109">
        <f t="shared" ref="H389" si="142">+H388/SUM($D388:$I388)*100</f>
        <v>2.1004566210045663</v>
      </c>
      <c r="I389" s="141">
        <f t="shared" ref="I389" si="143">+I388/SUM($D388:$I388)*100</f>
        <v>8.3561643835616444</v>
      </c>
      <c r="J389" s="124">
        <f>+D389+E389</f>
        <v>17.990867579908677</v>
      </c>
      <c r="K389" s="109">
        <f>+F389</f>
        <v>67.579908675799089</v>
      </c>
      <c r="L389" s="109">
        <f>+G389+H389</f>
        <v>6.0730593607305945</v>
      </c>
    </row>
    <row r="390" spans="1:12" s="64" customFormat="1" ht="15" customHeight="1" x14ac:dyDescent="0.15">
      <c r="A390" s="195"/>
      <c r="B390" s="198"/>
      <c r="C390" s="181" t="s">
        <v>144</v>
      </c>
      <c r="D390" s="101">
        <v>86</v>
      </c>
      <c r="E390" s="101">
        <v>423</v>
      </c>
      <c r="F390" s="101">
        <v>1440</v>
      </c>
      <c r="G390" s="101">
        <v>126</v>
      </c>
      <c r="H390" s="101">
        <v>51</v>
      </c>
      <c r="I390" s="114">
        <v>150</v>
      </c>
      <c r="J390" s="115">
        <v>509</v>
      </c>
      <c r="K390" s="101">
        <v>1440</v>
      </c>
      <c r="L390" s="101">
        <v>177</v>
      </c>
    </row>
    <row r="391" spans="1:12" s="58" customFormat="1" ht="15" customHeight="1" x14ac:dyDescent="0.15">
      <c r="A391" s="195"/>
      <c r="B391" s="198"/>
      <c r="C391" s="182"/>
      <c r="D391" s="109">
        <v>3.8</v>
      </c>
      <c r="E391" s="109">
        <v>18.600000000000001</v>
      </c>
      <c r="F391" s="109">
        <v>63.3</v>
      </c>
      <c r="G391" s="109">
        <v>5.5</v>
      </c>
      <c r="H391" s="109">
        <v>2.2000000000000002</v>
      </c>
      <c r="I391" s="141">
        <v>6.6</v>
      </c>
      <c r="J391" s="124">
        <v>22.4</v>
      </c>
      <c r="K391" s="109">
        <v>63.2688927943761</v>
      </c>
      <c r="L391" s="109">
        <v>7.7768014059753945</v>
      </c>
    </row>
    <row r="392" spans="1:12" s="64" customFormat="1" ht="15" customHeight="1" x14ac:dyDescent="0.15">
      <c r="A392" s="195"/>
      <c r="B392" s="198"/>
      <c r="C392" s="181" t="s">
        <v>110</v>
      </c>
      <c r="D392" s="101">
        <v>71</v>
      </c>
      <c r="E392" s="101">
        <v>489</v>
      </c>
      <c r="F392" s="101">
        <v>1239</v>
      </c>
      <c r="G392" s="101">
        <v>113</v>
      </c>
      <c r="H392" s="101">
        <v>70</v>
      </c>
      <c r="I392" s="114">
        <v>120</v>
      </c>
      <c r="J392" s="115">
        <v>560</v>
      </c>
      <c r="K392" s="101">
        <v>1239</v>
      </c>
      <c r="L392" s="101">
        <v>183</v>
      </c>
    </row>
    <row r="393" spans="1:12" s="58" customFormat="1" ht="15" customHeight="1" x14ac:dyDescent="0.15">
      <c r="A393" s="196"/>
      <c r="B393" s="199"/>
      <c r="C393" s="196"/>
      <c r="D393" s="109">
        <v>3.4</v>
      </c>
      <c r="E393" s="109">
        <v>23.3</v>
      </c>
      <c r="F393" s="109">
        <v>58.9</v>
      </c>
      <c r="G393" s="109">
        <v>5.4</v>
      </c>
      <c r="H393" s="109">
        <v>3.3</v>
      </c>
      <c r="I393" s="141">
        <v>5.7</v>
      </c>
      <c r="J393" s="124">
        <v>26.641294005708851</v>
      </c>
      <c r="K393" s="109">
        <v>58.943862987630823</v>
      </c>
      <c r="L393" s="109">
        <v>8.7059942911512831</v>
      </c>
    </row>
    <row r="394" spans="1:12" s="64" customFormat="1" ht="15" customHeight="1" x14ac:dyDescent="0.15">
      <c r="A394" s="181" t="s">
        <v>41</v>
      </c>
      <c r="B394" s="215" t="s">
        <v>13</v>
      </c>
      <c r="C394" s="181" t="s">
        <v>161</v>
      </c>
      <c r="D394" s="101">
        <v>218</v>
      </c>
      <c r="E394" s="101">
        <v>791</v>
      </c>
      <c r="F394" s="101">
        <v>916</v>
      </c>
      <c r="G394" s="101">
        <v>67</v>
      </c>
      <c r="H394" s="101">
        <v>30</v>
      </c>
      <c r="I394" s="114">
        <v>168</v>
      </c>
      <c r="J394" s="115">
        <f>+D394+E394</f>
        <v>1009</v>
      </c>
      <c r="K394" s="101">
        <f>+F394</f>
        <v>916</v>
      </c>
      <c r="L394" s="101">
        <f>+G394+H394</f>
        <v>97</v>
      </c>
    </row>
    <row r="395" spans="1:12" s="58" customFormat="1" ht="15" customHeight="1" x14ac:dyDescent="0.15">
      <c r="A395" s="195"/>
      <c r="B395" s="198"/>
      <c r="C395" s="182"/>
      <c r="D395" s="109">
        <f>+D394/SUM($D394:$I394)*100</f>
        <v>9.9543378995433791</v>
      </c>
      <c r="E395" s="109">
        <f t="shared" ref="E395" si="144">+E394/SUM($D394:$I394)*100</f>
        <v>36.118721461187214</v>
      </c>
      <c r="F395" s="109">
        <f t="shared" ref="F395" si="145">+F394/SUM($D394:$I394)*100</f>
        <v>41.826484018264843</v>
      </c>
      <c r="G395" s="109">
        <f t="shared" ref="G395" si="146">+G394/SUM($D394:$I394)*100</f>
        <v>3.0593607305936072</v>
      </c>
      <c r="H395" s="109">
        <f t="shared" ref="H395" si="147">+H394/SUM($D394:$I394)*100</f>
        <v>1.3698630136986301</v>
      </c>
      <c r="I395" s="141">
        <f t="shared" ref="I395" si="148">+I394/SUM($D394:$I394)*100</f>
        <v>7.6712328767123292</v>
      </c>
      <c r="J395" s="112">
        <f>+D395+E395</f>
        <v>46.073059360730596</v>
      </c>
      <c r="K395" s="109">
        <f>+F395</f>
        <v>41.826484018264843</v>
      </c>
      <c r="L395" s="109">
        <f>+G395+H395</f>
        <v>4.4292237442922371</v>
      </c>
    </row>
    <row r="396" spans="1:12" s="64" customFormat="1" ht="15" customHeight="1" x14ac:dyDescent="0.15">
      <c r="A396" s="195"/>
      <c r="B396" s="198"/>
      <c r="C396" s="181" t="s">
        <v>144</v>
      </c>
      <c r="D396" s="101">
        <v>236</v>
      </c>
      <c r="E396" s="101">
        <v>851</v>
      </c>
      <c r="F396" s="101">
        <v>923</v>
      </c>
      <c r="G396" s="101">
        <v>78</v>
      </c>
      <c r="H396" s="101">
        <v>40</v>
      </c>
      <c r="I396" s="114">
        <v>148</v>
      </c>
      <c r="J396" s="115">
        <v>1087</v>
      </c>
      <c r="K396" s="101">
        <v>923</v>
      </c>
      <c r="L396" s="101">
        <v>118</v>
      </c>
    </row>
    <row r="397" spans="1:12" s="58" customFormat="1" ht="15" customHeight="1" x14ac:dyDescent="0.15">
      <c r="A397" s="195"/>
      <c r="B397" s="198"/>
      <c r="C397" s="182"/>
      <c r="D397" s="109">
        <v>10.4</v>
      </c>
      <c r="E397" s="109">
        <v>37.4</v>
      </c>
      <c r="F397" s="109">
        <v>40.6</v>
      </c>
      <c r="G397" s="109">
        <v>3.4</v>
      </c>
      <c r="H397" s="109">
        <v>1.8</v>
      </c>
      <c r="I397" s="141">
        <v>6.5</v>
      </c>
      <c r="J397" s="157">
        <v>47.8</v>
      </c>
      <c r="K397" s="109">
        <v>40.553602811950789</v>
      </c>
      <c r="L397" s="109">
        <v>5.1845342706502633</v>
      </c>
    </row>
    <row r="398" spans="1:12" s="64" customFormat="1" ht="15" customHeight="1" x14ac:dyDescent="0.15">
      <c r="A398" s="195"/>
      <c r="B398" s="198"/>
      <c r="C398" s="181" t="s">
        <v>110</v>
      </c>
      <c r="D398" s="101">
        <v>187</v>
      </c>
      <c r="E398" s="101">
        <v>744</v>
      </c>
      <c r="F398" s="101">
        <v>929</v>
      </c>
      <c r="G398" s="101">
        <v>82</v>
      </c>
      <c r="H398" s="101">
        <v>48</v>
      </c>
      <c r="I398" s="114">
        <v>112</v>
      </c>
      <c r="J398" s="115">
        <v>931</v>
      </c>
      <c r="K398" s="101">
        <v>929</v>
      </c>
      <c r="L398" s="101">
        <v>130</v>
      </c>
    </row>
    <row r="399" spans="1:12" s="58" customFormat="1" ht="15" customHeight="1" x14ac:dyDescent="0.15">
      <c r="A399" s="196"/>
      <c r="B399" s="199"/>
      <c r="C399" s="196"/>
      <c r="D399" s="109">
        <v>8.9</v>
      </c>
      <c r="E399" s="109">
        <v>35.4</v>
      </c>
      <c r="F399" s="109">
        <v>44.2</v>
      </c>
      <c r="G399" s="109">
        <v>3.9</v>
      </c>
      <c r="H399" s="109">
        <v>2.2999999999999998</v>
      </c>
      <c r="I399" s="141">
        <v>5.3</v>
      </c>
      <c r="J399" s="112">
        <v>44.291151284490958</v>
      </c>
      <c r="K399" s="109">
        <v>44.196003805899139</v>
      </c>
      <c r="L399" s="109">
        <v>6.1845861084681255</v>
      </c>
    </row>
    <row r="400" spans="1:12" s="59" customFormat="1" ht="11.25" customHeight="1" x14ac:dyDescent="0.15">
      <c r="A400" s="6"/>
      <c r="B400" s="20"/>
      <c r="C400" s="171"/>
      <c r="D400" s="9"/>
      <c r="E400" s="9"/>
      <c r="F400" s="9"/>
      <c r="G400" s="9"/>
      <c r="H400" s="9"/>
      <c r="I400" s="9"/>
      <c r="J400" s="9"/>
      <c r="K400" s="9"/>
      <c r="L400" s="9"/>
    </row>
    <row r="401" spans="1:12" s="11" customFormat="1" ht="11.25" customHeight="1" x14ac:dyDescent="0.15">
      <c r="A401" s="251" t="s">
        <v>277</v>
      </c>
      <c r="B401" s="252"/>
      <c r="C401" s="181" t="s">
        <v>109</v>
      </c>
      <c r="D401" s="216" t="s">
        <v>124</v>
      </c>
      <c r="E401" s="216" t="s">
        <v>100</v>
      </c>
      <c r="F401" s="216" t="s">
        <v>125</v>
      </c>
      <c r="G401" s="216" t="s">
        <v>101</v>
      </c>
      <c r="H401" s="216" t="s">
        <v>102</v>
      </c>
      <c r="I401" s="216" t="s">
        <v>126</v>
      </c>
      <c r="J401" s="216" t="s">
        <v>103</v>
      </c>
      <c r="K401" s="216" t="s">
        <v>218</v>
      </c>
      <c r="L401" s="216" t="s">
        <v>104</v>
      </c>
    </row>
    <row r="402" spans="1:12" s="11" customFormat="1" ht="48" customHeight="1" x14ac:dyDescent="0.15">
      <c r="A402" s="253"/>
      <c r="B402" s="254"/>
      <c r="C402" s="182"/>
      <c r="D402" s="217"/>
      <c r="E402" s="217"/>
      <c r="F402" s="217"/>
      <c r="G402" s="217"/>
      <c r="H402" s="217"/>
      <c r="I402" s="217"/>
      <c r="J402" s="217"/>
      <c r="K402" s="217"/>
      <c r="L402" s="217"/>
    </row>
    <row r="403" spans="1:12" s="11" customFormat="1" ht="15" customHeight="1" x14ac:dyDescent="0.15">
      <c r="A403" s="216" t="s">
        <v>219</v>
      </c>
      <c r="B403" s="220" t="s">
        <v>217</v>
      </c>
      <c r="C403" s="181" t="s">
        <v>161</v>
      </c>
      <c r="D403" s="158">
        <v>1623</v>
      </c>
      <c r="E403" s="158">
        <v>1029</v>
      </c>
      <c r="F403" s="158">
        <v>228</v>
      </c>
      <c r="G403" s="158">
        <v>52</v>
      </c>
      <c r="H403" s="158">
        <v>23</v>
      </c>
      <c r="I403" s="158">
        <v>727</v>
      </c>
      <c r="J403" s="158">
        <v>190</v>
      </c>
      <c r="K403" s="158">
        <v>119</v>
      </c>
      <c r="L403" s="158">
        <v>213</v>
      </c>
    </row>
    <row r="404" spans="1:12" s="11" customFormat="1" ht="15" customHeight="1" x14ac:dyDescent="0.15">
      <c r="A404" s="200"/>
      <c r="B404" s="203"/>
      <c r="C404" s="182"/>
      <c r="D404" s="109">
        <f>+D403/2190*100</f>
        <v>74.109589041095887</v>
      </c>
      <c r="E404" s="109">
        <f t="shared" ref="E404:L404" si="149">+E403/2190*100</f>
        <v>46.986301369863014</v>
      </c>
      <c r="F404" s="109">
        <f t="shared" si="149"/>
        <v>10.41095890410959</v>
      </c>
      <c r="G404" s="109">
        <f t="shared" si="149"/>
        <v>2.3744292237442921</v>
      </c>
      <c r="H404" s="109">
        <f t="shared" si="149"/>
        <v>1.0502283105022832</v>
      </c>
      <c r="I404" s="109">
        <f t="shared" si="149"/>
        <v>33.196347031963469</v>
      </c>
      <c r="J404" s="109">
        <f t="shared" si="149"/>
        <v>8.6757990867579906</v>
      </c>
      <c r="K404" s="109">
        <f t="shared" si="149"/>
        <v>5.4337899543378994</v>
      </c>
      <c r="L404" s="109">
        <f t="shared" si="149"/>
        <v>9.7260273972602747</v>
      </c>
    </row>
    <row r="405" spans="1:12" s="13" customFormat="1" ht="15" customHeight="1" x14ac:dyDescent="0.15">
      <c r="A405" s="200"/>
      <c r="B405" s="203"/>
      <c r="C405" s="181" t="s">
        <v>144</v>
      </c>
      <c r="D405" s="158">
        <v>1749</v>
      </c>
      <c r="E405" s="158">
        <v>1152</v>
      </c>
      <c r="F405" s="158">
        <v>209</v>
      </c>
      <c r="G405" s="158">
        <v>62</v>
      </c>
      <c r="H405" s="158">
        <v>36</v>
      </c>
      <c r="I405" s="158">
        <v>796</v>
      </c>
      <c r="J405" s="158">
        <v>190</v>
      </c>
      <c r="K405" s="158">
        <v>115</v>
      </c>
      <c r="L405" s="158">
        <v>244</v>
      </c>
    </row>
    <row r="406" spans="1:12" s="13" customFormat="1" ht="15" customHeight="1" x14ac:dyDescent="0.15">
      <c r="A406" s="200"/>
      <c r="B406" s="203"/>
      <c r="C406" s="182"/>
      <c r="D406" s="109">
        <v>76.8</v>
      </c>
      <c r="E406" s="109">
        <v>50.6</v>
      </c>
      <c r="F406" s="109">
        <v>9.1999999999999993</v>
      </c>
      <c r="G406" s="109">
        <v>2.7</v>
      </c>
      <c r="H406" s="109">
        <v>1.6</v>
      </c>
      <c r="I406" s="109">
        <v>35</v>
      </c>
      <c r="J406" s="109">
        <v>8.3000000000000007</v>
      </c>
      <c r="K406" s="109">
        <v>5.0999999999999996</v>
      </c>
      <c r="L406" s="109">
        <v>10.7</v>
      </c>
    </row>
    <row r="407" spans="1:12" s="11" customFormat="1" ht="11.25" customHeight="1" x14ac:dyDescent="0.15">
      <c r="A407" s="200"/>
      <c r="B407" s="203"/>
      <c r="C407" s="181" t="s">
        <v>109</v>
      </c>
      <c r="D407" s="216" t="s">
        <v>105</v>
      </c>
      <c r="E407" s="216" t="s">
        <v>80</v>
      </c>
      <c r="F407" s="216" t="s">
        <v>106</v>
      </c>
      <c r="G407" s="258"/>
      <c r="H407" s="260"/>
      <c r="I407" s="260"/>
      <c r="J407" s="260"/>
      <c r="K407" s="255"/>
      <c r="L407" s="255"/>
    </row>
    <row r="408" spans="1:12" s="11" customFormat="1" ht="48.75" customHeight="1" x14ac:dyDescent="0.15">
      <c r="A408" s="200"/>
      <c r="B408" s="203"/>
      <c r="C408" s="182"/>
      <c r="D408" s="217"/>
      <c r="E408" s="217"/>
      <c r="F408" s="217"/>
      <c r="G408" s="259"/>
      <c r="H408" s="261"/>
      <c r="I408" s="261"/>
      <c r="J408" s="261"/>
      <c r="K408" s="256"/>
      <c r="L408" s="256"/>
    </row>
    <row r="409" spans="1:12" s="11" customFormat="1" ht="15" customHeight="1" x14ac:dyDescent="0.15">
      <c r="A409" s="200"/>
      <c r="B409" s="203"/>
      <c r="C409" s="181" t="s">
        <v>161</v>
      </c>
      <c r="D409" s="101">
        <v>424</v>
      </c>
      <c r="E409" s="101">
        <v>61</v>
      </c>
      <c r="F409" s="101">
        <v>112</v>
      </c>
      <c r="G409" s="17"/>
      <c r="H409" s="83"/>
      <c r="I409" s="83"/>
      <c r="J409" s="83"/>
      <c r="K409" s="80"/>
      <c r="L409" s="80"/>
    </row>
    <row r="410" spans="1:12" s="11" customFormat="1" ht="15" customHeight="1" x14ac:dyDescent="0.15">
      <c r="A410" s="200"/>
      <c r="B410" s="203"/>
      <c r="C410" s="182"/>
      <c r="D410" s="109">
        <f>+D409/2190*100</f>
        <v>19.360730593607308</v>
      </c>
      <c r="E410" s="109">
        <f t="shared" ref="E410:F410" si="150">+E409/2190*100</f>
        <v>2.7853881278538815</v>
      </c>
      <c r="F410" s="109">
        <f t="shared" si="150"/>
        <v>5.1141552511415531</v>
      </c>
      <c r="G410" s="17"/>
      <c r="H410" s="83"/>
      <c r="I410" s="83"/>
      <c r="J410" s="83"/>
      <c r="K410" s="80"/>
      <c r="L410" s="80"/>
    </row>
    <row r="411" spans="1:12" s="64" customFormat="1" ht="15" customHeight="1" x14ac:dyDescent="0.15">
      <c r="A411" s="200"/>
      <c r="B411" s="203"/>
      <c r="C411" s="181" t="s">
        <v>144</v>
      </c>
      <c r="D411" s="101">
        <v>416</v>
      </c>
      <c r="E411" s="101">
        <v>49</v>
      </c>
      <c r="F411" s="101">
        <v>143</v>
      </c>
      <c r="G411" s="159"/>
      <c r="H411" s="160"/>
      <c r="I411" s="160"/>
      <c r="J411" s="160"/>
      <c r="K411" s="160"/>
      <c r="L411" s="160"/>
    </row>
    <row r="412" spans="1:12" s="13" customFormat="1" ht="15" customHeight="1" x14ac:dyDescent="0.15">
      <c r="A412" s="201"/>
      <c r="B412" s="204"/>
      <c r="C412" s="182"/>
      <c r="D412" s="139">
        <v>18.3</v>
      </c>
      <c r="E412" s="139">
        <v>2.2000000000000002</v>
      </c>
      <c r="F412" s="139">
        <v>6.3</v>
      </c>
      <c r="G412" s="161"/>
      <c r="H412" s="162"/>
      <c r="I412" s="162"/>
      <c r="J412" s="162"/>
      <c r="K412" s="162"/>
      <c r="L412" s="162"/>
    </row>
    <row r="413" spans="1:12" s="13" customFormat="1" ht="11.25" customHeight="1" x14ac:dyDescent="0.15">
      <c r="A413" s="44"/>
      <c r="B413" s="257"/>
      <c r="C413" s="257"/>
      <c r="D413" s="257"/>
      <c r="E413" s="257"/>
      <c r="F413" s="257"/>
      <c r="G413" s="257"/>
      <c r="H413" s="257"/>
      <c r="I413" s="257"/>
      <c r="J413" s="257"/>
      <c r="K413" s="257"/>
    </row>
    <row r="414" spans="1:12" s="5" customFormat="1" ht="11.25" customHeight="1" x14ac:dyDescent="0.15">
      <c r="A414" s="177" t="s">
        <v>108</v>
      </c>
      <c r="B414" s="209"/>
      <c r="C414" s="181" t="s">
        <v>109</v>
      </c>
      <c r="D414" s="106">
        <v>1</v>
      </c>
      <c r="E414" s="106">
        <v>2</v>
      </c>
      <c r="F414" s="106">
        <v>3</v>
      </c>
      <c r="G414" s="106">
        <v>4</v>
      </c>
      <c r="H414" s="106">
        <v>5</v>
      </c>
      <c r="I414" s="213" t="s">
        <v>50</v>
      </c>
      <c r="J414" s="105" t="s">
        <v>43</v>
      </c>
      <c r="K414" s="106">
        <v>3</v>
      </c>
      <c r="L414" s="106" t="s">
        <v>44</v>
      </c>
    </row>
    <row r="415" spans="1:12" s="5" customFormat="1" ht="42" customHeight="1" x14ac:dyDescent="0.15">
      <c r="A415" s="210"/>
      <c r="B415" s="211"/>
      <c r="C415" s="182"/>
      <c r="D415" s="76" t="s">
        <v>47</v>
      </c>
      <c r="E415" s="76" t="s">
        <v>45</v>
      </c>
      <c r="F415" s="76" t="s">
        <v>52</v>
      </c>
      <c r="G415" s="76" t="s">
        <v>46</v>
      </c>
      <c r="H415" s="76" t="s">
        <v>245</v>
      </c>
      <c r="I415" s="214"/>
      <c r="J415" s="92" t="s">
        <v>51</v>
      </c>
      <c r="K415" s="76" t="s">
        <v>52</v>
      </c>
      <c r="L415" s="76" t="s">
        <v>49</v>
      </c>
    </row>
    <row r="416" spans="1:12" s="64" customFormat="1" ht="15" customHeight="1" x14ac:dyDescent="0.15">
      <c r="A416" s="181" t="s">
        <v>42</v>
      </c>
      <c r="B416" s="215" t="s">
        <v>220</v>
      </c>
      <c r="C416" s="181" t="s">
        <v>161</v>
      </c>
      <c r="D416" s="101">
        <v>765</v>
      </c>
      <c r="E416" s="101">
        <v>794</v>
      </c>
      <c r="F416" s="101">
        <v>420</v>
      </c>
      <c r="G416" s="101">
        <v>53</v>
      </c>
      <c r="H416" s="101">
        <v>58</v>
      </c>
      <c r="I416" s="114">
        <v>100</v>
      </c>
      <c r="J416" s="115">
        <f>+D416+E416</f>
        <v>1559</v>
      </c>
      <c r="K416" s="101">
        <f>+F416</f>
        <v>420</v>
      </c>
      <c r="L416" s="101">
        <f>+G416+H416</f>
        <v>111</v>
      </c>
    </row>
    <row r="417" spans="1:12" s="58" customFormat="1" ht="15" customHeight="1" x14ac:dyDescent="0.15">
      <c r="A417" s="196"/>
      <c r="B417" s="199"/>
      <c r="C417" s="182"/>
      <c r="D417" s="109">
        <f>+D416/SUM($D416:$I416)*100</f>
        <v>34.93150684931507</v>
      </c>
      <c r="E417" s="109">
        <f t="shared" ref="E417" si="151">+E416/SUM($D416:$I416)*100</f>
        <v>36.25570776255708</v>
      </c>
      <c r="F417" s="109">
        <f t="shared" ref="F417" si="152">+F416/SUM($D416:$I416)*100</f>
        <v>19.17808219178082</v>
      </c>
      <c r="G417" s="109">
        <f t="shared" ref="G417" si="153">+G416/SUM($D416:$I416)*100</f>
        <v>2.4200913242009134</v>
      </c>
      <c r="H417" s="109">
        <f t="shared" ref="H417" si="154">+H416/SUM($D416:$I416)*100</f>
        <v>2.6484018264840183</v>
      </c>
      <c r="I417" s="141">
        <f t="shared" ref="I417" si="155">+I416/SUM($D416:$I416)*100</f>
        <v>4.5662100456620998</v>
      </c>
      <c r="J417" s="112">
        <f>+D417+E417</f>
        <v>71.18721461187215</v>
      </c>
      <c r="K417" s="109">
        <f>+F417</f>
        <v>19.17808219178082</v>
      </c>
      <c r="L417" s="109">
        <f>+G417+H417</f>
        <v>5.0684931506849313</v>
      </c>
    </row>
    <row r="418" spans="1:12" s="58" customFormat="1" ht="15" customHeight="1" x14ac:dyDescent="0.15">
      <c r="A418" s="166"/>
      <c r="B418" s="98"/>
      <c r="C418" s="91"/>
      <c r="D418" s="93"/>
      <c r="E418" s="93"/>
      <c r="F418" s="93"/>
      <c r="G418" s="93"/>
      <c r="H418" s="61"/>
      <c r="I418" s="61"/>
      <c r="J418" s="88"/>
      <c r="K418" s="61"/>
      <c r="L418" s="61"/>
    </row>
    <row r="419" spans="1:12" s="5" customFormat="1" ht="11.25" customHeight="1" x14ac:dyDescent="0.15">
      <c r="A419" s="177" t="s">
        <v>108</v>
      </c>
      <c r="B419" s="209"/>
      <c r="C419" s="181" t="s">
        <v>109</v>
      </c>
      <c r="D419" s="106">
        <v>1</v>
      </c>
      <c r="E419" s="106">
        <v>2</v>
      </c>
      <c r="F419" s="106">
        <v>3</v>
      </c>
      <c r="G419" s="106">
        <v>4</v>
      </c>
      <c r="H419" s="106">
        <v>5</v>
      </c>
      <c r="I419" s="213" t="s">
        <v>50</v>
      </c>
      <c r="J419" s="105" t="s">
        <v>43</v>
      </c>
      <c r="K419" s="106">
        <v>3</v>
      </c>
      <c r="L419" s="106" t="s">
        <v>44</v>
      </c>
    </row>
    <row r="420" spans="1:12" s="5" customFormat="1" ht="42" customHeight="1" x14ac:dyDescent="0.15">
      <c r="A420" s="210"/>
      <c r="B420" s="211"/>
      <c r="C420" s="212"/>
      <c r="D420" s="76" t="s">
        <v>47</v>
      </c>
      <c r="E420" s="76" t="s">
        <v>45</v>
      </c>
      <c r="F420" s="76" t="s">
        <v>52</v>
      </c>
      <c r="G420" s="76" t="s">
        <v>46</v>
      </c>
      <c r="H420" s="76" t="s">
        <v>245</v>
      </c>
      <c r="I420" s="214"/>
      <c r="J420" s="92" t="s">
        <v>51</v>
      </c>
      <c r="K420" s="76" t="s">
        <v>52</v>
      </c>
      <c r="L420" s="76" t="s">
        <v>49</v>
      </c>
    </row>
    <row r="421" spans="1:12" s="5" customFormat="1" ht="15" customHeight="1" x14ac:dyDescent="0.15">
      <c r="A421" s="183" t="s">
        <v>221</v>
      </c>
      <c r="B421" s="191" t="s">
        <v>290</v>
      </c>
      <c r="C421" s="181" t="s">
        <v>161</v>
      </c>
      <c r="D421" s="101">
        <v>674</v>
      </c>
      <c r="E421" s="101">
        <v>851</v>
      </c>
      <c r="F421" s="101">
        <v>457</v>
      </c>
      <c r="G421" s="101">
        <v>32</v>
      </c>
      <c r="H421" s="101">
        <v>81</v>
      </c>
      <c r="I421" s="114">
        <v>95</v>
      </c>
      <c r="J421" s="115">
        <f>+D421+E421</f>
        <v>1525</v>
      </c>
      <c r="K421" s="101">
        <f>+F421</f>
        <v>457</v>
      </c>
      <c r="L421" s="101">
        <f>+G421+H421</f>
        <v>113</v>
      </c>
    </row>
    <row r="422" spans="1:12" s="5" customFormat="1" ht="15" customHeight="1" x14ac:dyDescent="0.15">
      <c r="A422" s="262"/>
      <c r="B422" s="203"/>
      <c r="C422" s="182"/>
      <c r="D422" s="109">
        <f>+D421/SUM($D421:$I421)*100</f>
        <v>30.776255707762555</v>
      </c>
      <c r="E422" s="109">
        <f t="shared" ref="E422" si="156">+E421/SUM($D421:$I421)*100</f>
        <v>38.858447488584474</v>
      </c>
      <c r="F422" s="109">
        <f t="shared" ref="F422" si="157">+F421/SUM($D421:$I421)*100</f>
        <v>20.867579908675797</v>
      </c>
      <c r="G422" s="109">
        <f t="shared" ref="G422" si="158">+G421/SUM($D421:$I421)*100</f>
        <v>1.4611872146118721</v>
      </c>
      <c r="H422" s="109">
        <f t="shared" ref="H422" si="159">+H421/SUM($D421:$I421)*100</f>
        <v>3.6986301369863015</v>
      </c>
      <c r="I422" s="141">
        <f t="shared" ref="I422" si="160">+I421/SUM($D421:$I421)*100</f>
        <v>4.3378995433789953</v>
      </c>
      <c r="J422" s="112">
        <f>+D422+E422</f>
        <v>69.634703196347033</v>
      </c>
      <c r="K422" s="109">
        <f>+F422</f>
        <v>20.867579908675797</v>
      </c>
      <c r="L422" s="109">
        <f>+G422+H422</f>
        <v>5.1598173515981731</v>
      </c>
    </row>
    <row r="423" spans="1:12" s="63" customFormat="1" ht="15" customHeight="1" x14ac:dyDescent="0.15">
      <c r="A423" s="262"/>
      <c r="B423" s="203"/>
      <c r="C423" s="181" t="s">
        <v>144</v>
      </c>
      <c r="D423" s="101">
        <v>458</v>
      </c>
      <c r="E423" s="101">
        <v>1006</v>
      </c>
      <c r="F423" s="101">
        <v>562</v>
      </c>
      <c r="G423" s="101">
        <v>72</v>
      </c>
      <c r="H423" s="101">
        <v>72</v>
      </c>
      <c r="I423" s="114">
        <v>106</v>
      </c>
      <c r="J423" s="115">
        <v>1464</v>
      </c>
      <c r="K423" s="101">
        <v>562</v>
      </c>
      <c r="L423" s="101">
        <v>144</v>
      </c>
    </row>
    <row r="424" spans="1:12" s="5" customFormat="1" ht="15" customHeight="1" x14ac:dyDescent="0.15">
      <c r="A424" s="263"/>
      <c r="B424" s="204"/>
      <c r="C424" s="182"/>
      <c r="D424" s="109">
        <v>20.100000000000001</v>
      </c>
      <c r="E424" s="109">
        <v>44.2</v>
      </c>
      <c r="F424" s="109">
        <v>24.7</v>
      </c>
      <c r="G424" s="109">
        <v>3.2</v>
      </c>
      <c r="H424" s="109">
        <v>3.2</v>
      </c>
      <c r="I424" s="141">
        <v>4.7</v>
      </c>
      <c r="J424" s="157">
        <v>64.3</v>
      </c>
      <c r="K424" s="116">
        <v>24.7</v>
      </c>
      <c r="L424" s="116">
        <v>6.3</v>
      </c>
    </row>
    <row r="425" spans="1:12" s="59" customFormat="1" ht="11.25" customHeight="1" x14ac:dyDescent="0.15">
      <c r="A425" s="6"/>
      <c r="B425" s="20"/>
      <c r="C425" s="8"/>
      <c r="D425" s="9"/>
      <c r="E425" s="9"/>
      <c r="F425" s="9"/>
      <c r="G425" s="9"/>
      <c r="H425" s="9"/>
      <c r="I425" s="9"/>
      <c r="J425" s="9"/>
      <c r="K425" s="9"/>
      <c r="L425" s="9"/>
    </row>
    <row r="426" spans="1:12" s="1" customFormat="1" ht="24.75" customHeight="1" x14ac:dyDescent="0.15">
      <c r="A426" s="243" t="s">
        <v>222</v>
      </c>
      <c r="B426" s="243"/>
      <c r="C426" s="243"/>
      <c r="D426" s="243"/>
      <c r="E426" s="243"/>
      <c r="F426" s="243"/>
      <c r="G426" s="246"/>
      <c r="H426" s="246"/>
      <c r="I426" s="246"/>
      <c r="J426" s="246"/>
      <c r="K426" s="246"/>
      <c r="L426" s="246"/>
    </row>
    <row r="427" spans="1:12" s="5" customFormat="1" ht="11.25" customHeight="1" x14ac:dyDescent="0.15">
      <c r="A427" s="177" t="s">
        <v>108</v>
      </c>
      <c r="B427" s="209"/>
      <c r="C427" s="181" t="s">
        <v>109</v>
      </c>
      <c r="D427" s="183" t="s">
        <v>62</v>
      </c>
      <c r="E427" s="183" t="s">
        <v>63</v>
      </c>
      <c r="F427" s="183" t="s">
        <v>52</v>
      </c>
      <c r="G427" s="187" t="s">
        <v>50</v>
      </c>
      <c r="H427" s="30"/>
      <c r="I427" s="30"/>
      <c r="J427" s="30"/>
      <c r="K427" s="30"/>
      <c r="L427" s="30"/>
    </row>
    <row r="428" spans="1:12" s="5" customFormat="1" ht="30" customHeight="1" x14ac:dyDescent="0.15">
      <c r="A428" s="210"/>
      <c r="B428" s="211"/>
      <c r="C428" s="212"/>
      <c r="D428" s="184"/>
      <c r="E428" s="184"/>
      <c r="F428" s="184"/>
      <c r="G428" s="188"/>
      <c r="H428" s="30"/>
      <c r="I428" s="30"/>
      <c r="J428" s="30"/>
      <c r="K428" s="30"/>
      <c r="L428" s="30"/>
    </row>
    <row r="429" spans="1:12" s="63" customFormat="1" ht="15" customHeight="1" x14ac:dyDescent="0.15">
      <c r="A429" s="181" t="s">
        <v>68</v>
      </c>
      <c r="B429" s="215" t="s">
        <v>158</v>
      </c>
      <c r="C429" s="181" t="s">
        <v>161</v>
      </c>
      <c r="D429" s="101">
        <v>1271</v>
      </c>
      <c r="E429" s="101">
        <v>210</v>
      </c>
      <c r="F429" s="101">
        <v>611</v>
      </c>
      <c r="G429" s="101">
        <v>98</v>
      </c>
      <c r="H429" s="67"/>
      <c r="I429" s="67"/>
      <c r="J429" s="67"/>
      <c r="K429" s="67"/>
      <c r="L429" s="67"/>
    </row>
    <row r="430" spans="1:12" s="5" customFormat="1" ht="15" customHeight="1" x14ac:dyDescent="0.15">
      <c r="A430" s="195"/>
      <c r="B430" s="198"/>
      <c r="C430" s="182"/>
      <c r="D430" s="109">
        <f>+D429/SUM($D429:$G429)*100</f>
        <v>58.036529680365298</v>
      </c>
      <c r="E430" s="109">
        <f t="shared" ref="E430:G430" si="161">+E429/SUM($D429:$G429)*100</f>
        <v>9.5890410958904102</v>
      </c>
      <c r="F430" s="109">
        <f t="shared" si="161"/>
        <v>27.899543378995435</v>
      </c>
      <c r="G430" s="109">
        <f t="shared" si="161"/>
        <v>4.474885844748858</v>
      </c>
      <c r="H430" s="30"/>
      <c r="I430" s="30"/>
      <c r="J430" s="30"/>
      <c r="K430" s="30"/>
      <c r="L430" s="30"/>
    </row>
    <row r="431" spans="1:12" s="63" customFormat="1" ht="15" customHeight="1" x14ac:dyDescent="0.15">
      <c r="A431" s="195"/>
      <c r="B431" s="198"/>
      <c r="C431" s="181" t="s">
        <v>144</v>
      </c>
      <c r="D431" s="101">
        <v>1192</v>
      </c>
      <c r="E431" s="101">
        <v>222</v>
      </c>
      <c r="F431" s="101">
        <v>798</v>
      </c>
      <c r="G431" s="101">
        <v>64</v>
      </c>
      <c r="H431" s="67"/>
      <c r="I431" s="67"/>
      <c r="J431" s="67"/>
      <c r="K431" s="67"/>
      <c r="L431" s="67"/>
    </row>
    <row r="432" spans="1:12" s="5" customFormat="1" ht="15" customHeight="1" x14ac:dyDescent="0.15">
      <c r="A432" s="195"/>
      <c r="B432" s="198"/>
      <c r="C432" s="182"/>
      <c r="D432" s="109">
        <v>52.4</v>
      </c>
      <c r="E432" s="109">
        <v>9.8000000000000007</v>
      </c>
      <c r="F432" s="109">
        <v>35.1</v>
      </c>
      <c r="G432" s="109">
        <v>2.8</v>
      </c>
      <c r="H432" s="30"/>
      <c r="I432" s="30"/>
      <c r="J432" s="30"/>
      <c r="K432" s="30"/>
      <c r="L432" s="30"/>
    </row>
    <row r="433" spans="1:12" s="63" customFormat="1" ht="15" customHeight="1" x14ac:dyDescent="0.15">
      <c r="A433" s="195"/>
      <c r="B433" s="198"/>
      <c r="C433" s="181" t="s">
        <v>110</v>
      </c>
      <c r="D433" s="101">
        <v>1044</v>
      </c>
      <c r="E433" s="101">
        <v>237</v>
      </c>
      <c r="F433" s="101">
        <v>764</v>
      </c>
      <c r="G433" s="101">
        <v>57</v>
      </c>
      <c r="H433" s="67"/>
      <c r="I433" s="67"/>
      <c r="J433" s="67"/>
      <c r="K433" s="67"/>
      <c r="L433" s="67"/>
    </row>
    <row r="434" spans="1:12" s="5" customFormat="1" ht="15" customHeight="1" x14ac:dyDescent="0.15">
      <c r="A434" s="196"/>
      <c r="B434" s="199"/>
      <c r="C434" s="196"/>
      <c r="D434" s="102">
        <v>49.7</v>
      </c>
      <c r="E434" s="109">
        <v>11.3</v>
      </c>
      <c r="F434" s="109">
        <v>36.299999999999997</v>
      </c>
      <c r="G434" s="109">
        <v>2.7</v>
      </c>
      <c r="H434" s="30"/>
      <c r="I434" s="30"/>
      <c r="J434" s="30"/>
      <c r="K434" s="30"/>
      <c r="L434" s="30"/>
    </row>
    <row r="435" spans="1:12" s="10" customFormat="1" ht="11.25" customHeight="1" x14ac:dyDescent="0.15">
      <c r="A435" s="36"/>
      <c r="B435" s="7"/>
      <c r="C435" s="22"/>
      <c r="D435" s="23"/>
      <c r="E435" s="23"/>
      <c r="F435" s="23"/>
      <c r="G435" s="33"/>
      <c r="H435" s="33"/>
      <c r="I435" s="33"/>
      <c r="J435" s="33"/>
      <c r="K435" s="33"/>
      <c r="L435" s="33"/>
    </row>
    <row r="436" spans="1:12" s="11" customFormat="1" ht="11.25" customHeight="1" x14ac:dyDescent="0.15">
      <c r="A436" s="222" t="s">
        <v>236</v>
      </c>
      <c r="B436" s="223"/>
      <c r="C436" s="181" t="s">
        <v>109</v>
      </c>
      <c r="D436" s="216" t="s">
        <v>81</v>
      </c>
      <c r="E436" s="216" t="s">
        <v>114</v>
      </c>
      <c r="F436" s="216" t="s">
        <v>82</v>
      </c>
      <c r="G436" s="216" t="s">
        <v>115</v>
      </c>
      <c r="H436" s="216" t="s">
        <v>83</v>
      </c>
      <c r="I436" s="216" t="s">
        <v>84</v>
      </c>
      <c r="J436" s="216" t="s">
        <v>85</v>
      </c>
      <c r="K436" s="216" t="s">
        <v>86</v>
      </c>
      <c r="L436" s="216" t="s">
        <v>116</v>
      </c>
    </row>
    <row r="437" spans="1:12" s="11" customFormat="1" ht="67.5" customHeight="1" x14ac:dyDescent="0.15">
      <c r="A437" s="224"/>
      <c r="B437" s="225"/>
      <c r="C437" s="182"/>
      <c r="D437" s="217"/>
      <c r="E437" s="217"/>
      <c r="F437" s="217"/>
      <c r="G437" s="217"/>
      <c r="H437" s="217"/>
      <c r="I437" s="217"/>
      <c r="J437" s="217"/>
      <c r="K437" s="217"/>
      <c r="L437" s="217"/>
    </row>
    <row r="438" spans="1:12" s="11" customFormat="1" ht="15" customHeight="1" x14ac:dyDescent="0.15">
      <c r="A438" s="216" t="s">
        <v>266</v>
      </c>
      <c r="B438" s="220" t="s">
        <v>223</v>
      </c>
      <c r="C438" s="181" t="s">
        <v>161</v>
      </c>
      <c r="D438" s="101">
        <v>114</v>
      </c>
      <c r="E438" s="101">
        <v>66</v>
      </c>
      <c r="F438" s="101">
        <v>542</v>
      </c>
      <c r="G438" s="101">
        <v>104</v>
      </c>
      <c r="H438" s="101">
        <v>180</v>
      </c>
      <c r="I438" s="101">
        <v>84</v>
      </c>
      <c r="J438" s="101">
        <v>394</v>
      </c>
      <c r="K438" s="101">
        <v>213</v>
      </c>
      <c r="L438" s="101">
        <v>625</v>
      </c>
    </row>
    <row r="439" spans="1:12" s="11" customFormat="1" ht="15" customHeight="1" x14ac:dyDescent="0.15">
      <c r="A439" s="227"/>
      <c r="B439" s="203"/>
      <c r="C439" s="182"/>
      <c r="D439" s="109">
        <f>+D438/1271*100</f>
        <v>8.9693154996066085</v>
      </c>
      <c r="E439" s="109">
        <f t="shared" ref="E439:L439" si="162">+E438/1271*100</f>
        <v>5.1927616050354048</v>
      </c>
      <c r="F439" s="109">
        <f t="shared" si="162"/>
        <v>42.643587726199847</v>
      </c>
      <c r="G439" s="109">
        <f t="shared" si="162"/>
        <v>8.1825334382376091</v>
      </c>
      <c r="H439" s="109">
        <f t="shared" si="162"/>
        <v>14.162077104642016</v>
      </c>
      <c r="I439" s="109">
        <f t="shared" si="162"/>
        <v>6.6089693154996061</v>
      </c>
      <c r="J439" s="109">
        <f t="shared" si="162"/>
        <v>30.999213217938632</v>
      </c>
      <c r="K439" s="109">
        <f t="shared" si="162"/>
        <v>16.758457907159716</v>
      </c>
      <c r="L439" s="109">
        <f t="shared" si="162"/>
        <v>49.173878835562554</v>
      </c>
    </row>
    <row r="440" spans="1:12" s="64" customFormat="1" ht="15" customHeight="1" x14ac:dyDescent="0.15">
      <c r="A440" s="227"/>
      <c r="B440" s="203"/>
      <c r="C440" s="181" t="s">
        <v>144</v>
      </c>
      <c r="D440" s="101">
        <v>118</v>
      </c>
      <c r="E440" s="101">
        <v>58</v>
      </c>
      <c r="F440" s="101">
        <v>499</v>
      </c>
      <c r="G440" s="101">
        <v>98</v>
      </c>
      <c r="H440" s="101">
        <v>195</v>
      </c>
      <c r="I440" s="101">
        <v>76</v>
      </c>
      <c r="J440" s="101">
        <v>348</v>
      </c>
      <c r="K440" s="101">
        <v>254</v>
      </c>
      <c r="L440" s="101">
        <v>624</v>
      </c>
    </row>
    <row r="441" spans="1:12" s="13" customFormat="1" ht="15" customHeight="1" x14ac:dyDescent="0.15">
      <c r="A441" s="227"/>
      <c r="B441" s="203"/>
      <c r="C441" s="182"/>
      <c r="D441" s="139">
        <v>9.9</v>
      </c>
      <c r="E441" s="139">
        <v>4.9000000000000004</v>
      </c>
      <c r="F441" s="139">
        <v>41.9</v>
      </c>
      <c r="G441" s="139">
        <v>8.1999999999999993</v>
      </c>
      <c r="H441" s="139">
        <v>16.399999999999999</v>
      </c>
      <c r="I441" s="139">
        <v>6.4</v>
      </c>
      <c r="J441" s="139">
        <v>29.2</v>
      </c>
      <c r="K441" s="139">
        <v>21.3</v>
      </c>
      <c r="L441" s="139">
        <v>52.3</v>
      </c>
    </row>
    <row r="442" spans="1:12" s="11" customFormat="1" ht="11.25" customHeight="1" x14ac:dyDescent="0.15">
      <c r="A442" s="227"/>
      <c r="B442" s="203"/>
      <c r="C442" s="181" t="s">
        <v>109</v>
      </c>
      <c r="D442" s="216" t="s">
        <v>87</v>
      </c>
      <c r="E442" s="216" t="s">
        <v>88</v>
      </c>
      <c r="F442" s="216" t="s">
        <v>89</v>
      </c>
      <c r="G442" s="216" t="s">
        <v>134</v>
      </c>
      <c r="H442" s="216" t="s">
        <v>90</v>
      </c>
      <c r="I442" s="216" t="s">
        <v>91</v>
      </c>
      <c r="J442" s="216" t="s">
        <v>80</v>
      </c>
      <c r="K442" s="264"/>
      <c r="L442" s="255"/>
    </row>
    <row r="443" spans="1:12" s="11" customFormat="1" ht="75" customHeight="1" x14ac:dyDescent="0.15">
      <c r="A443" s="227"/>
      <c r="B443" s="203"/>
      <c r="C443" s="182"/>
      <c r="D443" s="217"/>
      <c r="E443" s="217"/>
      <c r="F443" s="217"/>
      <c r="G443" s="217"/>
      <c r="H443" s="217"/>
      <c r="I443" s="217"/>
      <c r="J443" s="217"/>
      <c r="K443" s="265"/>
      <c r="L443" s="256"/>
    </row>
    <row r="444" spans="1:12" s="11" customFormat="1" ht="15" customHeight="1" x14ac:dyDescent="0.15">
      <c r="A444" s="227"/>
      <c r="B444" s="203"/>
      <c r="C444" s="181" t="s">
        <v>161</v>
      </c>
      <c r="D444" s="101">
        <v>189</v>
      </c>
      <c r="E444" s="101">
        <v>266</v>
      </c>
      <c r="F444" s="101">
        <v>137</v>
      </c>
      <c r="G444" s="101">
        <v>22</v>
      </c>
      <c r="H444" s="101">
        <v>192</v>
      </c>
      <c r="I444" s="101">
        <v>23</v>
      </c>
      <c r="J444" s="101">
        <v>46</v>
      </c>
      <c r="K444" s="78"/>
      <c r="L444" s="80"/>
    </row>
    <row r="445" spans="1:12" s="11" customFormat="1" ht="15" customHeight="1" x14ac:dyDescent="0.15">
      <c r="A445" s="227"/>
      <c r="B445" s="203"/>
      <c r="C445" s="182"/>
      <c r="D445" s="109">
        <f>+D444/1271*100</f>
        <v>14.870180959874116</v>
      </c>
      <c r="E445" s="109">
        <f t="shared" ref="E445:J445" si="163">+E444/1271*100</f>
        <v>20.928402832415422</v>
      </c>
      <c r="F445" s="109">
        <f t="shared" si="163"/>
        <v>10.778914240755311</v>
      </c>
      <c r="G445" s="109">
        <f t="shared" si="163"/>
        <v>1.730920535011802</v>
      </c>
      <c r="H445" s="109">
        <f t="shared" si="163"/>
        <v>15.106215578284814</v>
      </c>
      <c r="I445" s="109">
        <f t="shared" si="163"/>
        <v>1.8095987411487018</v>
      </c>
      <c r="J445" s="109">
        <f t="shared" si="163"/>
        <v>3.6191974822974036</v>
      </c>
      <c r="K445" s="78"/>
      <c r="L445" s="80"/>
    </row>
    <row r="446" spans="1:12" s="64" customFormat="1" ht="15" customHeight="1" x14ac:dyDescent="0.15">
      <c r="A446" s="227"/>
      <c r="B446" s="203"/>
      <c r="C446" s="181" t="s">
        <v>144</v>
      </c>
      <c r="D446" s="101">
        <v>189</v>
      </c>
      <c r="E446" s="101">
        <v>240</v>
      </c>
      <c r="F446" s="101">
        <v>114</v>
      </c>
      <c r="G446" s="101">
        <v>18</v>
      </c>
      <c r="H446" s="101">
        <v>181</v>
      </c>
      <c r="I446" s="101">
        <v>29</v>
      </c>
      <c r="J446" s="101">
        <v>30</v>
      </c>
      <c r="K446" s="159"/>
      <c r="L446" s="160"/>
    </row>
    <row r="447" spans="1:12" s="13" customFormat="1" ht="15" customHeight="1" x14ac:dyDescent="0.15">
      <c r="A447" s="228"/>
      <c r="B447" s="204"/>
      <c r="C447" s="182"/>
      <c r="D447" s="139">
        <v>15.9</v>
      </c>
      <c r="E447" s="139">
        <v>20.100000000000001</v>
      </c>
      <c r="F447" s="139">
        <v>9.6</v>
      </c>
      <c r="G447" s="139">
        <v>1.5</v>
      </c>
      <c r="H447" s="139">
        <v>15.2</v>
      </c>
      <c r="I447" s="139">
        <v>2.4</v>
      </c>
      <c r="J447" s="139">
        <v>2.5</v>
      </c>
      <c r="K447" s="161"/>
      <c r="L447" s="162"/>
    </row>
    <row r="448" spans="1:12" s="13" customFormat="1" ht="15" customHeight="1" x14ac:dyDescent="0.15">
      <c r="A448" s="79"/>
      <c r="B448" s="242" t="s">
        <v>273</v>
      </c>
      <c r="C448" s="242"/>
      <c r="D448" s="242"/>
      <c r="E448" s="242"/>
      <c r="F448" s="242"/>
      <c r="G448" s="242"/>
      <c r="H448" s="242"/>
      <c r="I448" s="242"/>
      <c r="J448" s="242"/>
      <c r="K448" s="242"/>
      <c r="L448" s="242"/>
    </row>
    <row r="449" spans="1:12" s="47" customFormat="1" ht="11.25" customHeight="1" x14ac:dyDescent="0.15">
      <c r="A449" s="45"/>
      <c r="B449" s="46"/>
      <c r="C449" s="14"/>
      <c r="D449" s="14"/>
      <c r="E449" s="14"/>
      <c r="F449" s="14"/>
      <c r="G449" s="14"/>
      <c r="H449" s="14"/>
      <c r="I449" s="14"/>
      <c r="J449" s="14"/>
      <c r="K449" s="14"/>
    </row>
    <row r="450" spans="1:12" s="11" customFormat="1" ht="11.25" customHeight="1" x14ac:dyDescent="0.15">
      <c r="A450" s="222" t="s">
        <v>237</v>
      </c>
      <c r="B450" s="223"/>
      <c r="C450" s="181" t="s">
        <v>109</v>
      </c>
      <c r="D450" s="216" t="s">
        <v>92</v>
      </c>
      <c r="E450" s="216" t="s">
        <v>117</v>
      </c>
      <c r="F450" s="216" t="s">
        <v>118</v>
      </c>
      <c r="G450" s="216" t="s">
        <v>93</v>
      </c>
      <c r="H450" s="216" t="s">
        <v>94</v>
      </c>
      <c r="I450" s="216" t="s">
        <v>119</v>
      </c>
      <c r="J450" s="216" t="s">
        <v>95</v>
      </c>
      <c r="K450" s="216" t="s">
        <v>96</v>
      </c>
      <c r="L450" s="216" t="s">
        <v>97</v>
      </c>
    </row>
    <row r="451" spans="1:12" s="11" customFormat="1" ht="66.75" customHeight="1" x14ac:dyDescent="0.15">
      <c r="A451" s="224"/>
      <c r="B451" s="225"/>
      <c r="C451" s="182"/>
      <c r="D451" s="217"/>
      <c r="E451" s="217"/>
      <c r="F451" s="217"/>
      <c r="G451" s="217"/>
      <c r="H451" s="217"/>
      <c r="I451" s="217"/>
      <c r="J451" s="217"/>
      <c r="K451" s="217"/>
      <c r="L451" s="217"/>
    </row>
    <row r="452" spans="1:12" s="11" customFormat="1" ht="15" customHeight="1" x14ac:dyDescent="0.15">
      <c r="A452" s="216" t="s">
        <v>267</v>
      </c>
      <c r="B452" s="220" t="s">
        <v>141</v>
      </c>
      <c r="C452" s="181" t="s">
        <v>161</v>
      </c>
      <c r="D452" s="101">
        <v>29</v>
      </c>
      <c r="E452" s="101">
        <v>41</v>
      </c>
      <c r="F452" s="101">
        <v>33</v>
      </c>
      <c r="G452" s="101">
        <v>23</v>
      </c>
      <c r="H452" s="101">
        <v>8</v>
      </c>
      <c r="I452" s="101">
        <v>21</v>
      </c>
      <c r="J452" s="101">
        <v>27</v>
      </c>
      <c r="K452" s="101">
        <v>51</v>
      </c>
      <c r="L452" s="101">
        <v>104</v>
      </c>
    </row>
    <row r="453" spans="1:12" s="11" customFormat="1" ht="15" customHeight="1" x14ac:dyDescent="0.15">
      <c r="A453" s="262"/>
      <c r="B453" s="266"/>
      <c r="C453" s="182"/>
      <c r="D453" s="109">
        <f>+D452/210*100</f>
        <v>13.80952380952381</v>
      </c>
      <c r="E453" s="109">
        <f t="shared" ref="E453:L453" si="164">+E452/210*100</f>
        <v>19.523809523809526</v>
      </c>
      <c r="F453" s="109">
        <f t="shared" si="164"/>
        <v>15.714285714285714</v>
      </c>
      <c r="G453" s="109">
        <f t="shared" si="164"/>
        <v>10.952380952380953</v>
      </c>
      <c r="H453" s="109">
        <f t="shared" si="164"/>
        <v>3.8095238095238098</v>
      </c>
      <c r="I453" s="109">
        <f t="shared" si="164"/>
        <v>10</v>
      </c>
      <c r="J453" s="109">
        <f t="shared" si="164"/>
        <v>12.857142857142856</v>
      </c>
      <c r="K453" s="109">
        <f t="shared" si="164"/>
        <v>24.285714285714285</v>
      </c>
      <c r="L453" s="109">
        <f t="shared" si="164"/>
        <v>49.523809523809526</v>
      </c>
    </row>
    <row r="454" spans="1:12" s="64" customFormat="1" ht="15" customHeight="1" x14ac:dyDescent="0.15">
      <c r="A454" s="262"/>
      <c r="B454" s="266"/>
      <c r="C454" s="181" t="s">
        <v>144</v>
      </c>
      <c r="D454" s="101">
        <v>28</v>
      </c>
      <c r="E454" s="101">
        <v>49</v>
      </c>
      <c r="F454" s="101">
        <v>39</v>
      </c>
      <c r="G454" s="101">
        <v>33</v>
      </c>
      <c r="H454" s="101">
        <v>14</v>
      </c>
      <c r="I454" s="101">
        <v>18</v>
      </c>
      <c r="J454" s="101">
        <v>17</v>
      </c>
      <c r="K454" s="101">
        <v>68</v>
      </c>
      <c r="L454" s="101">
        <v>97</v>
      </c>
    </row>
    <row r="455" spans="1:12" s="13" customFormat="1" ht="15" customHeight="1" x14ac:dyDescent="0.15">
      <c r="A455" s="262"/>
      <c r="B455" s="266"/>
      <c r="C455" s="182"/>
      <c r="D455" s="139">
        <v>12.6</v>
      </c>
      <c r="E455" s="139">
        <v>22.1</v>
      </c>
      <c r="F455" s="139">
        <v>17.600000000000001</v>
      </c>
      <c r="G455" s="139">
        <v>14.9</v>
      </c>
      <c r="H455" s="139">
        <v>6.3</v>
      </c>
      <c r="I455" s="139">
        <v>8.1</v>
      </c>
      <c r="J455" s="139">
        <v>7.7</v>
      </c>
      <c r="K455" s="139">
        <v>30.6</v>
      </c>
      <c r="L455" s="139">
        <v>43.7</v>
      </c>
    </row>
    <row r="456" spans="1:12" s="11" customFormat="1" ht="11.25" customHeight="1" x14ac:dyDescent="0.15">
      <c r="A456" s="262"/>
      <c r="B456" s="266"/>
      <c r="C456" s="181" t="s">
        <v>109</v>
      </c>
      <c r="D456" s="216" t="s">
        <v>120</v>
      </c>
      <c r="E456" s="216" t="s">
        <v>121</v>
      </c>
      <c r="F456" s="216" t="s">
        <v>98</v>
      </c>
      <c r="G456" s="216" t="s">
        <v>99</v>
      </c>
      <c r="H456" s="216" t="s">
        <v>122</v>
      </c>
      <c r="I456" s="216" t="s">
        <v>91</v>
      </c>
      <c r="J456" s="216" t="s">
        <v>80</v>
      </c>
      <c r="K456" s="268"/>
      <c r="L456" s="255"/>
    </row>
    <row r="457" spans="1:12" s="11" customFormat="1" ht="73.5" customHeight="1" x14ac:dyDescent="0.15">
      <c r="A457" s="262"/>
      <c r="B457" s="266"/>
      <c r="C457" s="212"/>
      <c r="D457" s="217"/>
      <c r="E457" s="217"/>
      <c r="F457" s="217"/>
      <c r="G457" s="217"/>
      <c r="H457" s="217"/>
      <c r="I457" s="217"/>
      <c r="J457" s="217"/>
      <c r="K457" s="269"/>
      <c r="L457" s="256"/>
    </row>
    <row r="458" spans="1:12" s="11" customFormat="1" ht="15" customHeight="1" x14ac:dyDescent="0.15">
      <c r="A458" s="262"/>
      <c r="B458" s="266"/>
      <c r="C458" s="181" t="s">
        <v>161</v>
      </c>
      <c r="D458" s="101">
        <v>109</v>
      </c>
      <c r="E458" s="101">
        <v>1</v>
      </c>
      <c r="F458" s="101">
        <v>19</v>
      </c>
      <c r="G458" s="101">
        <v>7</v>
      </c>
      <c r="H458" s="101">
        <v>16</v>
      </c>
      <c r="I458" s="101">
        <v>5</v>
      </c>
      <c r="J458" s="101">
        <v>19</v>
      </c>
      <c r="K458" s="81"/>
      <c r="L458" s="80"/>
    </row>
    <row r="459" spans="1:12" s="11" customFormat="1" ht="15" customHeight="1" x14ac:dyDescent="0.15">
      <c r="A459" s="262"/>
      <c r="B459" s="266"/>
      <c r="C459" s="182"/>
      <c r="D459" s="109">
        <f>+D458/210*100</f>
        <v>51.904761904761912</v>
      </c>
      <c r="E459" s="109">
        <f t="shared" ref="E459:J459" si="165">+E458/210*100</f>
        <v>0.47619047619047622</v>
      </c>
      <c r="F459" s="109">
        <f t="shared" si="165"/>
        <v>9.0476190476190474</v>
      </c>
      <c r="G459" s="109">
        <f t="shared" si="165"/>
        <v>3.3333333333333335</v>
      </c>
      <c r="H459" s="109">
        <f t="shared" si="165"/>
        <v>7.6190476190476195</v>
      </c>
      <c r="I459" s="109">
        <f t="shared" si="165"/>
        <v>2.3809523809523809</v>
      </c>
      <c r="J459" s="109">
        <f t="shared" si="165"/>
        <v>9.0476190476190474</v>
      </c>
      <c r="K459" s="81"/>
      <c r="L459" s="80"/>
    </row>
    <row r="460" spans="1:12" s="64" customFormat="1" ht="15" customHeight="1" x14ac:dyDescent="0.15">
      <c r="A460" s="262"/>
      <c r="B460" s="266"/>
      <c r="C460" s="181" t="s">
        <v>144</v>
      </c>
      <c r="D460" s="101">
        <v>129</v>
      </c>
      <c r="E460" s="101">
        <v>9</v>
      </c>
      <c r="F460" s="101">
        <v>38</v>
      </c>
      <c r="G460" s="101">
        <v>4</v>
      </c>
      <c r="H460" s="101">
        <v>8</v>
      </c>
      <c r="I460" s="101">
        <v>6</v>
      </c>
      <c r="J460" s="101">
        <v>24</v>
      </c>
      <c r="K460" s="159"/>
      <c r="L460" s="160"/>
    </row>
    <row r="461" spans="1:12" s="13" customFormat="1" ht="15" customHeight="1" x14ac:dyDescent="0.15">
      <c r="A461" s="263"/>
      <c r="B461" s="267"/>
      <c r="C461" s="182"/>
      <c r="D461" s="139">
        <v>58.1</v>
      </c>
      <c r="E461" s="139">
        <v>4.0999999999999996</v>
      </c>
      <c r="F461" s="139">
        <v>17.100000000000001</v>
      </c>
      <c r="G461" s="139">
        <v>1.8</v>
      </c>
      <c r="H461" s="139">
        <v>3.6</v>
      </c>
      <c r="I461" s="139">
        <v>2.7</v>
      </c>
      <c r="J461" s="139">
        <v>10.8</v>
      </c>
      <c r="K461" s="161"/>
      <c r="L461" s="162"/>
    </row>
    <row r="462" spans="1:12" s="13" customFormat="1" ht="15" customHeight="1" x14ac:dyDescent="0.15">
      <c r="A462" s="79"/>
      <c r="B462" s="270" t="s">
        <v>274</v>
      </c>
      <c r="C462" s="270"/>
      <c r="D462" s="270"/>
      <c r="E462" s="270"/>
      <c r="F462" s="270"/>
      <c r="G462" s="270"/>
      <c r="H462" s="270"/>
      <c r="I462" s="270"/>
      <c r="J462" s="270"/>
      <c r="K462" s="270"/>
      <c r="L462" s="270"/>
    </row>
    <row r="463" spans="1:12" s="13" customFormat="1" ht="15" customHeight="1" x14ac:dyDescent="0.15">
      <c r="A463" s="15"/>
      <c r="B463" s="82"/>
      <c r="C463" s="82"/>
      <c r="D463" s="82"/>
      <c r="E463" s="82"/>
      <c r="F463" s="82"/>
      <c r="G463" s="82"/>
      <c r="H463" s="82"/>
      <c r="I463" s="82"/>
      <c r="J463" s="82"/>
      <c r="K463" s="82"/>
      <c r="L463" s="82"/>
    </row>
    <row r="464" spans="1:12" s="5" customFormat="1" ht="11.25" customHeight="1" x14ac:dyDescent="0.15">
      <c r="A464" s="177" t="s">
        <v>108</v>
      </c>
      <c r="B464" s="209"/>
      <c r="C464" s="181" t="s">
        <v>109</v>
      </c>
      <c r="D464" s="183" t="s">
        <v>64</v>
      </c>
      <c r="E464" s="183" t="s">
        <v>65</v>
      </c>
      <c r="F464" s="183" t="s">
        <v>52</v>
      </c>
      <c r="G464" s="187" t="s">
        <v>50</v>
      </c>
      <c r="H464" s="30"/>
      <c r="I464" s="30"/>
      <c r="J464" s="30"/>
      <c r="K464" s="30"/>
      <c r="L464" s="30"/>
    </row>
    <row r="465" spans="1:12" s="5" customFormat="1" ht="30" customHeight="1" x14ac:dyDescent="0.15">
      <c r="A465" s="210"/>
      <c r="B465" s="211"/>
      <c r="C465" s="182"/>
      <c r="D465" s="184"/>
      <c r="E465" s="184"/>
      <c r="F465" s="184"/>
      <c r="G465" s="188"/>
      <c r="H465" s="30"/>
      <c r="I465" s="30"/>
      <c r="J465" s="30"/>
      <c r="K465" s="30"/>
      <c r="L465" s="30"/>
    </row>
    <row r="466" spans="1:12" s="64" customFormat="1" ht="15" customHeight="1" x14ac:dyDescent="0.15">
      <c r="A466" s="181" t="s">
        <v>107</v>
      </c>
      <c r="B466" s="215" t="s">
        <v>289</v>
      </c>
      <c r="C466" s="181" t="s">
        <v>161</v>
      </c>
      <c r="D466" s="101">
        <v>154</v>
      </c>
      <c r="E466" s="101">
        <v>1193</v>
      </c>
      <c r="F466" s="101">
        <v>732</v>
      </c>
      <c r="G466" s="101">
        <v>111</v>
      </c>
      <c r="H466" s="71"/>
      <c r="I466" s="71"/>
      <c r="J466" s="71"/>
      <c r="K466" s="71"/>
      <c r="L466" s="71"/>
    </row>
    <row r="467" spans="1:12" s="58" customFormat="1" ht="15" customHeight="1" x14ac:dyDescent="0.15">
      <c r="A467" s="195"/>
      <c r="B467" s="198"/>
      <c r="C467" s="182"/>
      <c r="D467" s="109">
        <f>+D466/SUM($D466:$G466)*100</f>
        <v>7.0319634703196341</v>
      </c>
      <c r="E467" s="109">
        <f t="shared" ref="E467:G467" si="166">+E466/SUM($D466:$G466)*100</f>
        <v>54.474885844748854</v>
      </c>
      <c r="F467" s="109">
        <f t="shared" si="166"/>
        <v>33.424657534246577</v>
      </c>
      <c r="G467" s="109">
        <f t="shared" si="166"/>
        <v>5.0684931506849313</v>
      </c>
      <c r="H467" s="30"/>
      <c r="I467" s="30"/>
      <c r="J467" s="60"/>
      <c r="K467" s="60"/>
      <c r="L467" s="60"/>
    </row>
    <row r="468" spans="1:12" s="64" customFormat="1" ht="15" customHeight="1" x14ac:dyDescent="0.15">
      <c r="A468" s="195"/>
      <c r="B468" s="198"/>
      <c r="C468" s="181" t="s">
        <v>144</v>
      </c>
      <c r="D468" s="101">
        <v>135</v>
      </c>
      <c r="E468" s="101">
        <v>1266</v>
      </c>
      <c r="F468" s="101">
        <v>772</v>
      </c>
      <c r="G468" s="101">
        <v>103</v>
      </c>
      <c r="H468" s="71"/>
      <c r="I468" s="71"/>
      <c r="J468" s="71"/>
      <c r="K468" s="71"/>
      <c r="L468" s="71"/>
    </row>
    <row r="469" spans="1:12" s="58" customFormat="1" ht="15" customHeight="1" x14ac:dyDescent="0.15">
      <c r="A469" s="195"/>
      <c r="B469" s="198"/>
      <c r="C469" s="182"/>
      <c r="D469" s="109">
        <v>5.9</v>
      </c>
      <c r="E469" s="109">
        <v>55.6</v>
      </c>
      <c r="F469" s="109">
        <v>33.9</v>
      </c>
      <c r="G469" s="109">
        <v>4.5</v>
      </c>
      <c r="H469" s="30"/>
      <c r="I469" s="30"/>
      <c r="J469" s="60"/>
      <c r="K469" s="60"/>
      <c r="L469" s="60"/>
    </row>
    <row r="470" spans="1:12" s="64" customFormat="1" ht="15" customHeight="1" x14ac:dyDescent="0.15">
      <c r="A470" s="195"/>
      <c r="B470" s="198"/>
      <c r="C470" s="181" t="s">
        <v>110</v>
      </c>
      <c r="D470" s="101">
        <v>113</v>
      </c>
      <c r="E470" s="101">
        <v>1145</v>
      </c>
      <c r="F470" s="101">
        <v>777</v>
      </c>
      <c r="G470" s="101">
        <v>67</v>
      </c>
      <c r="H470" s="67"/>
      <c r="I470" s="67"/>
      <c r="J470" s="71"/>
      <c r="K470" s="71"/>
      <c r="L470" s="71"/>
    </row>
    <row r="471" spans="1:12" s="58" customFormat="1" ht="15" customHeight="1" x14ac:dyDescent="0.15">
      <c r="A471" s="196"/>
      <c r="B471" s="199"/>
      <c r="C471" s="196"/>
      <c r="D471" s="109">
        <v>5.4</v>
      </c>
      <c r="E471" s="124">
        <v>54.5</v>
      </c>
      <c r="F471" s="109">
        <v>37</v>
      </c>
      <c r="G471" s="109">
        <v>3.2</v>
      </c>
      <c r="H471" s="30"/>
      <c r="I471" s="30"/>
      <c r="J471" s="60"/>
      <c r="K471" s="60"/>
      <c r="L471" s="60"/>
    </row>
    <row r="472" spans="1:12" s="58" customFormat="1" ht="15" customHeight="1" x14ac:dyDescent="0.15">
      <c r="A472" s="31"/>
      <c r="B472" s="95"/>
      <c r="C472" s="53"/>
      <c r="D472" s="93"/>
      <c r="E472" s="93"/>
      <c r="F472" s="93"/>
      <c r="G472" s="93"/>
      <c r="H472" s="30"/>
      <c r="I472" s="30"/>
      <c r="J472" s="60"/>
      <c r="K472" s="60"/>
      <c r="L472" s="60"/>
    </row>
    <row r="473" spans="1:12" s="5" customFormat="1" ht="11.25" customHeight="1" x14ac:dyDescent="0.15">
      <c r="A473" s="177" t="s">
        <v>108</v>
      </c>
      <c r="B473" s="209"/>
      <c r="C473" s="181" t="s">
        <v>109</v>
      </c>
      <c r="D473" s="106">
        <v>1</v>
      </c>
      <c r="E473" s="106">
        <v>2</v>
      </c>
      <c r="F473" s="106">
        <v>3</v>
      </c>
      <c r="G473" s="106">
        <v>4</v>
      </c>
      <c r="H473" s="106">
        <v>5</v>
      </c>
      <c r="I473" s="213" t="s">
        <v>50</v>
      </c>
      <c r="J473" s="105" t="s">
        <v>43</v>
      </c>
      <c r="K473" s="106">
        <v>3</v>
      </c>
      <c r="L473" s="106" t="s">
        <v>44</v>
      </c>
    </row>
    <row r="474" spans="1:12" s="5" customFormat="1" ht="42" customHeight="1" x14ac:dyDescent="0.15">
      <c r="A474" s="210"/>
      <c r="B474" s="211"/>
      <c r="C474" s="212"/>
      <c r="D474" s="76" t="s">
        <v>47</v>
      </c>
      <c r="E474" s="76" t="s">
        <v>45</v>
      </c>
      <c r="F474" s="76" t="s">
        <v>52</v>
      </c>
      <c r="G474" s="76" t="s">
        <v>46</v>
      </c>
      <c r="H474" s="76" t="s">
        <v>245</v>
      </c>
      <c r="I474" s="214"/>
      <c r="J474" s="92" t="s">
        <v>51</v>
      </c>
      <c r="K474" s="76" t="s">
        <v>52</v>
      </c>
      <c r="L474" s="76" t="s">
        <v>49</v>
      </c>
    </row>
    <row r="475" spans="1:12" s="5" customFormat="1" ht="38.1" customHeight="1" x14ac:dyDescent="0.15">
      <c r="A475" s="183" t="s">
        <v>224</v>
      </c>
      <c r="B475" s="215" t="s">
        <v>225</v>
      </c>
      <c r="C475" s="181" t="s">
        <v>161</v>
      </c>
      <c r="D475" s="101">
        <v>172</v>
      </c>
      <c r="E475" s="101">
        <v>943</v>
      </c>
      <c r="F475" s="101">
        <v>564</v>
      </c>
      <c r="G475" s="101">
        <v>228</v>
      </c>
      <c r="H475" s="101">
        <v>180</v>
      </c>
      <c r="I475" s="114">
        <v>103</v>
      </c>
      <c r="J475" s="115">
        <f>+D475+E475</f>
        <v>1115</v>
      </c>
      <c r="K475" s="101">
        <f>+F475</f>
        <v>564</v>
      </c>
      <c r="L475" s="101">
        <f>+G475+H475</f>
        <v>408</v>
      </c>
    </row>
    <row r="476" spans="1:12" s="5" customFormat="1" ht="38.1" customHeight="1" x14ac:dyDescent="0.15">
      <c r="A476" s="263"/>
      <c r="B476" s="199"/>
      <c r="C476" s="182"/>
      <c r="D476" s="109">
        <f>+D475/SUM($D475:$I475)*100</f>
        <v>7.8538812785388128</v>
      </c>
      <c r="E476" s="109">
        <f t="shared" ref="E476" si="167">+E475/SUM($D475:$I475)*100</f>
        <v>43.05936073059361</v>
      </c>
      <c r="F476" s="109">
        <f t="shared" ref="F476" si="168">+F475/SUM($D475:$I475)*100</f>
        <v>25.753424657534246</v>
      </c>
      <c r="G476" s="109">
        <f t="shared" ref="G476" si="169">+G475/SUM($D475:$I475)*100</f>
        <v>10.41095890410959</v>
      </c>
      <c r="H476" s="109">
        <f t="shared" ref="H476" si="170">+H475/SUM($D475:$I475)*100</f>
        <v>8.2191780821917799</v>
      </c>
      <c r="I476" s="141">
        <f t="shared" ref="I476" si="171">+I475/SUM($D475:$I475)*100</f>
        <v>4.7031963470319633</v>
      </c>
      <c r="J476" s="112">
        <f>+D476+E476</f>
        <v>50.913242009132425</v>
      </c>
      <c r="K476" s="109">
        <f>+F476</f>
        <v>25.753424657534246</v>
      </c>
      <c r="L476" s="109">
        <f>+G476+H476</f>
        <v>18.63013698630137</v>
      </c>
    </row>
    <row r="477" spans="1:12" s="5" customFormat="1" ht="15" customHeight="1" x14ac:dyDescent="0.15">
      <c r="A477" s="167"/>
      <c r="B477" s="100"/>
      <c r="C477" s="53"/>
      <c r="D477" s="93"/>
      <c r="E477" s="93"/>
      <c r="F477" s="93"/>
      <c r="G477" s="93"/>
      <c r="H477" s="61"/>
      <c r="I477" s="61"/>
      <c r="J477" s="99"/>
      <c r="K477" s="99"/>
      <c r="L477" s="99"/>
    </row>
    <row r="478" spans="1:12" s="5" customFormat="1" ht="11.25" customHeight="1" x14ac:dyDescent="0.15">
      <c r="A478" s="177" t="s">
        <v>108</v>
      </c>
      <c r="B478" s="209"/>
      <c r="C478" s="181" t="s">
        <v>109</v>
      </c>
      <c r="D478" s="106">
        <v>1</v>
      </c>
      <c r="E478" s="106">
        <v>2</v>
      </c>
      <c r="F478" s="106">
        <v>3</v>
      </c>
      <c r="G478" s="106">
        <v>4</v>
      </c>
      <c r="H478" s="106">
        <v>5</v>
      </c>
      <c r="I478" s="213" t="s">
        <v>50</v>
      </c>
      <c r="J478" s="125" t="s">
        <v>43</v>
      </c>
      <c r="K478" s="106">
        <v>3</v>
      </c>
      <c r="L478" s="106" t="s">
        <v>44</v>
      </c>
    </row>
    <row r="479" spans="1:12" s="5" customFormat="1" ht="42" customHeight="1" x14ac:dyDescent="0.15">
      <c r="A479" s="210"/>
      <c r="B479" s="211"/>
      <c r="C479" s="212"/>
      <c r="D479" s="73" t="s">
        <v>57</v>
      </c>
      <c r="E479" s="73" t="s">
        <v>251</v>
      </c>
      <c r="F479" s="73" t="s">
        <v>52</v>
      </c>
      <c r="G479" s="73" t="s">
        <v>252</v>
      </c>
      <c r="H479" s="73" t="s">
        <v>58</v>
      </c>
      <c r="I479" s="214"/>
      <c r="J479" s="4" t="s">
        <v>57</v>
      </c>
      <c r="K479" s="73" t="s">
        <v>52</v>
      </c>
      <c r="L479" s="73" t="s">
        <v>58</v>
      </c>
    </row>
    <row r="480" spans="1:12" s="64" customFormat="1" ht="15" customHeight="1" x14ac:dyDescent="0.15">
      <c r="A480" s="181" t="s">
        <v>226</v>
      </c>
      <c r="B480" s="215" t="s">
        <v>149</v>
      </c>
      <c r="C480" s="181" t="s">
        <v>161</v>
      </c>
      <c r="D480" s="101">
        <v>86</v>
      </c>
      <c r="E480" s="101">
        <v>598</v>
      </c>
      <c r="F480" s="101">
        <v>1184</v>
      </c>
      <c r="G480" s="101">
        <v>161</v>
      </c>
      <c r="H480" s="101">
        <v>56</v>
      </c>
      <c r="I480" s="114">
        <v>105</v>
      </c>
      <c r="J480" s="115">
        <f>+D480+E480</f>
        <v>684</v>
      </c>
      <c r="K480" s="101">
        <f>+F480</f>
        <v>1184</v>
      </c>
      <c r="L480" s="101">
        <f>+G480+H480</f>
        <v>217</v>
      </c>
    </row>
    <row r="481" spans="1:12" s="58" customFormat="1" ht="15" customHeight="1" x14ac:dyDescent="0.15">
      <c r="A481" s="195"/>
      <c r="B481" s="198"/>
      <c r="C481" s="182"/>
      <c r="D481" s="109">
        <f>+D480/SUM($D480:$I480)*100</f>
        <v>3.9269406392694064</v>
      </c>
      <c r="E481" s="109">
        <f t="shared" ref="E481" si="172">+E480/SUM($D480:$I480)*100</f>
        <v>27.30593607305936</v>
      </c>
      <c r="F481" s="109">
        <f t="shared" ref="F481" si="173">+F480/SUM($D480:$I480)*100</f>
        <v>54.06392694063927</v>
      </c>
      <c r="G481" s="109">
        <f t="shared" ref="G481" si="174">+G480/SUM($D480:$I480)*100</f>
        <v>7.3515981735159812</v>
      </c>
      <c r="H481" s="109">
        <f t="shared" ref="H481" si="175">+H480/SUM($D480:$I480)*100</f>
        <v>2.5570776255707766</v>
      </c>
      <c r="I481" s="141">
        <f t="shared" ref="I481" si="176">+I480/SUM($D480:$I480)*100</f>
        <v>4.7945205479452051</v>
      </c>
      <c r="J481" s="112">
        <f>+D481+E481</f>
        <v>31.232876712328768</v>
      </c>
      <c r="K481" s="109">
        <f>+F481</f>
        <v>54.06392694063927</v>
      </c>
      <c r="L481" s="109">
        <f>+G481+H481</f>
        <v>9.9086757990867582</v>
      </c>
    </row>
    <row r="482" spans="1:12" s="64" customFormat="1" ht="15" customHeight="1" x14ac:dyDescent="0.15">
      <c r="A482" s="195"/>
      <c r="B482" s="198"/>
      <c r="C482" s="181" t="s">
        <v>144</v>
      </c>
      <c r="D482" s="101">
        <v>89</v>
      </c>
      <c r="E482" s="101">
        <v>519</v>
      </c>
      <c r="F482" s="101">
        <v>1275</v>
      </c>
      <c r="G482" s="101">
        <v>199</v>
      </c>
      <c r="H482" s="101">
        <v>65</v>
      </c>
      <c r="I482" s="114">
        <v>129</v>
      </c>
      <c r="J482" s="108">
        <v>608</v>
      </c>
      <c r="K482" s="101">
        <v>1275</v>
      </c>
      <c r="L482" s="101">
        <v>264</v>
      </c>
    </row>
    <row r="483" spans="1:12" s="58" customFormat="1" ht="15" customHeight="1" x14ac:dyDescent="0.15">
      <c r="A483" s="195"/>
      <c r="B483" s="198"/>
      <c r="C483" s="182"/>
      <c r="D483" s="109">
        <v>3.9</v>
      </c>
      <c r="E483" s="109">
        <v>22.8</v>
      </c>
      <c r="F483" s="109">
        <v>56</v>
      </c>
      <c r="G483" s="109">
        <v>8.6999999999999993</v>
      </c>
      <c r="H483" s="109">
        <v>2.9</v>
      </c>
      <c r="I483" s="141">
        <v>5.7</v>
      </c>
      <c r="J483" s="155">
        <v>26.7</v>
      </c>
      <c r="K483" s="109">
        <v>56.019332161687174</v>
      </c>
      <c r="L483" s="109">
        <v>11.599297012302284</v>
      </c>
    </row>
    <row r="484" spans="1:12" s="64" customFormat="1" ht="15" customHeight="1" x14ac:dyDescent="0.15">
      <c r="A484" s="195"/>
      <c r="B484" s="198"/>
      <c r="C484" s="181" t="s">
        <v>110</v>
      </c>
      <c r="D484" s="101">
        <v>80</v>
      </c>
      <c r="E484" s="101">
        <v>555</v>
      </c>
      <c r="F484" s="101">
        <v>1120</v>
      </c>
      <c r="G484" s="101">
        <v>163</v>
      </c>
      <c r="H484" s="101">
        <v>66</v>
      </c>
      <c r="I484" s="114">
        <v>118</v>
      </c>
      <c r="J484" s="115">
        <v>635</v>
      </c>
      <c r="K484" s="101">
        <v>1120</v>
      </c>
      <c r="L484" s="101">
        <v>229</v>
      </c>
    </row>
    <row r="485" spans="1:12" s="58" customFormat="1" ht="15" customHeight="1" x14ac:dyDescent="0.15">
      <c r="A485" s="196"/>
      <c r="B485" s="199"/>
      <c r="C485" s="196"/>
      <c r="D485" s="109">
        <v>3.8</v>
      </c>
      <c r="E485" s="109">
        <v>26.4</v>
      </c>
      <c r="F485" s="109">
        <v>53.3</v>
      </c>
      <c r="G485" s="109">
        <v>7.8</v>
      </c>
      <c r="H485" s="109">
        <v>3.1</v>
      </c>
      <c r="I485" s="141">
        <v>5.6</v>
      </c>
      <c r="J485" s="112">
        <v>30.209324452901999</v>
      </c>
      <c r="K485" s="109">
        <v>53.282588011417701</v>
      </c>
      <c r="L485" s="109">
        <v>10.894386298763083</v>
      </c>
    </row>
    <row r="486" spans="1:12" s="58" customFormat="1" ht="15" customHeight="1" x14ac:dyDescent="0.15">
      <c r="A486" s="31"/>
      <c r="B486" s="95"/>
      <c r="C486" s="53"/>
      <c r="D486" s="93"/>
      <c r="E486" s="93"/>
      <c r="F486" s="93"/>
      <c r="G486" s="93"/>
      <c r="H486" s="61"/>
      <c r="I486" s="61"/>
      <c r="J486" s="61"/>
      <c r="K486" s="61"/>
      <c r="L486" s="61"/>
    </row>
    <row r="487" spans="1:12" s="5" customFormat="1" ht="11.25" customHeight="1" x14ac:dyDescent="0.15">
      <c r="A487" s="177" t="s">
        <v>108</v>
      </c>
      <c r="B487" s="209"/>
      <c r="C487" s="181" t="s">
        <v>109</v>
      </c>
      <c r="D487" s="185" t="s">
        <v>227</v>
      </c>
      <c r="E487" s="183" t="s">
        <v>228</v>
      </c>
      <c r="F487" s="187" t="s">
        <v>48</v>
      </c>
      <c r="G487" s="30"/>
      <c r="H487" s="30"/>
      <c r="I487" s="30"/>
      <c r="J487" s="30"/>
      <c r="K487" s="30"/>
      <c r="L487" s="30"/>
    </row>
    <row r="488" spans="1:12" s="5" customFormat="1" ht="30" customHeight="1" x14ac:dyDescent="0.15">
      <c r="A488" s="210"/>
      <c r="B488" s="211"/>
      <c r="C488" s="182"/>
      <c r="D488" s="186"/>
      <c r="E488" s="184"/>
      <c r="F488" s="188"/>
      <c r="G488" s="30"/>
      <c r="H488" s="30"/>
      <c r="I488" s="30"/>
      <c r="J488" s="30"/>
      <c r="K488" s="30"/>
      <c r="L488" s="30"/>
    </row>
    <row r="489" spans="1:12" s="69" customFormat="1" ht="30" customHeight="1" x14ac:dyDescent="0.15">
      <c r="A489" s="194" t="s">
        <v>229</v>
      </c>
      <c r="B489" s="197" t="s">
        <v>230</v>
      </c>
      <c r="C489" s="194" t="s">
        <v>161</v>
      </c>
      <c r="D489" s="101">
        <v>751</v>
      </c>
      <c r="E489" s="101">
        <v>1372</v>
      </c>
      <c r="F489" s="101">
        <v>67</v>
      </c>
      <c r="G489" s="68"/>
      <c r="H489" s="68"/>
      <c r="I489" s="68"/>
      <c r="J489" s="68"/>
      <c r="K489" s="68"/>
      <c r="L489" s="68"/>
    </row>
    <row r="490" spans="1:12" s="35" customFormat="1" ht="30" customHeight="1" x14ac:dyDescent="0.15">
      <c r="A490" s="196"/>
      <c r="B490" s="199"/>
      <c r="C490" s="274"/>
      <c r="D490" s="102">
        <f>+D489/SUM($D489:$F489)*100</f>
        <v>34.292237442922371</v>
      </c>
      <c r="E490" s="102">
        <f t="shared" ref="E490" si="177">+E489/SUM($D489:$F489)*100</f>
        <v>62.648401826484026</v>
      </c>
      <c r="F490" s="102">
        <f t="shared" ref="F490" si="178">+F489/SUM($D489:$F489)*100</f>
        <v>3.0593607305936072</v>
      </c>
      <c r="G490" s="34"/>
      <c r="H490" s="34"/>
      <c r="I490" s="34"/>
      <c r="J490" s="34"/>
      <c r="K490" s="34"/>
      <c r="L490" s="34"/>
    </row>
    <row r="491" spans="1:12" s="10" customFormat="1" ht="11.25" customHeight="1" x14ac:dyDescent="0.15">
      <c r="A491" s="36"/>
      <c r="B491" s="7"/>
      <c r="C491" s="22"/>
      <c r="D491" s="23"/>
      <c r="E491" s="23"/>
      <c r="F491" s="23"/>
      <c r="G491" s="23"/>
      <c r="H491" s="23"/>
      <c r="I491" s="23"/>
      <c r="J491" s="23"/>
      <c r="K491" s="23"/>
      <c r="L491" s="23"/>
    </row>
    <row r="492" spans="1:12" s="5" customFormat="1" ht="11.25" customHeight="1" x14ac:dyDescent="0.15">
      <c r="A492" s="271" t="s">
        <v>238</v>
      </c>
      <c r="B492" s="191"/>
      <c r="C492" s="181" t="s">
        <v>109</v>
      </c>
      <c r="D492" s="106">
        <v>1</v>
      </c>
      <c r="E492" s="106">
        <v>2</v>
      </c>
      <c r="F492" s="106">
        <v>3</v>
      </c>
      <c r="G492" s="106">
        <v>4</v>
      </c>
      <c r="H492" s="106">
        <v>5</v>
      </c>
      <c r="I492" s="213" t="s">
        <v>50</v>
      </c>
      <c r="J492" s="105" t="s">
        <v>43</v>
      </c>
      <c r="K492" s="106">
        <v>3</v>
      </c>
      <c r="L492" s="106" t="s">
        <v>44</v>
      </c>
    </row>
    <row r="493" spans="1:12" s="5" customFormat="1" ht="42" customHeight="1" x14ac:dyDescent="0.15">
      <c r="A493" s="272"/>
      <c r="B493" s="273"/>
      <c r="C493" s="212"/>
      <c r="D493" s="76" t="s">
        <v>47</v>
      </c>
      <c r="E493" s="76" t="s">
        <v>45</v>
      </c>
      <c r="F493" s="76" t="s">
        <v>52</v>
      </c>
      <c r="G493" s="76" t="s">
        <v>46</v>
      </c>
      <c r="H493" s="76" t="s">
        <v>245</v>
      </c>
      <c r="I493" s="214"/>
      <c r="J493" s="92" t="s">
        <v>51</v>
      </c>
      <c r="K493" s="76" t="s">
        <v>52</v>
      </c>
      <c r="L493" s="76" t="s">
        <v>49</v>
      </c>
    </row>
    <row r="494" spans="1:12" s="5" customFormat="1" ht="20.100000000000001" customHeight="1" x14ac:dyDescent="0.15">
      <c r="A494" s="183" t="s">
        <v>231</v>
      </c>
      <c r="B494" s="215" t="s">
        <v>232</v>
      </c>
      <c r="C494" s="181" t="s">
        <v>161</v>
      </c>
      <c r="D494" s="101">
        <v>108</v>
      </c>
      <c r="E494" s="101">
        <v>345</v>
      </c>
      <c r="F494" s="101">
        <v>212</v>
      </c>
      <c r="G494" s="101">
        <v>39</v>
      </c>
      <c r="H494" s="101">
        <v>28</v>
      </c>
      <c r="I494" s="114">
        <v>19</v>
      </c>
      <c r="J494" s="115">
        <f>+D494+E494</f>
        <v>453</v>
      </c>
      <c r="K494" s="101">
        <f>+F494</f>
        <v>212</v>
      </c>
      <c r="L494" s="101">
        <f>+G494+H494</f>
        <v>67</v>
      </c>
    </row>
    <row r="495" spans="1:12" s="5" customFormat="1" ht="20.100000000000001" customHeight="1" x14ac:dyDescent="0.15">
      <c r="A495" s="263"/>
      <c r="B495" s="199"/>
      <c r="C495" s="182"/>
      <c r="D495" s="109">
        <f>+D494/SUM($D494:$I494)*100</f>
        <v>14.380825565912117</v>
      </c>
      <c r="E495" s="109">
        <f t="shared" ref="E495" si="179">+E494/SUM($D494:$I494)*100</f>
        <v>45.938748335552596</v>
      </c>
      <c r="F495" s="109">
        <f t="shared" ref="F495" si="180">+F494/SUM($D494:$I494)*100</f>
        <v>28.22902796271638</v>
      </c>
      <c r="G495" s="109">
        <f t="shared" ref="G495" si="181">+G494/SUM($D494:$I494)*100</f>
        <v>5.1930758988015979</v>
      </c>
      <c r="H495" s="109">
        <f t="shared" ref="H495" si="182">+H494/SUM($D494:$I494)*100</f>
        <v>3.7283621837549936</v>
      </c>
      <c r="I495" s="141">
        <f t="shared" ref="I495" si="183">+I494/SUM($D494:$I494)*100</f>
        <v>2.5299600532623168</v>
      </c>
      <c r="J495" s="112">
        <f>+D495+E495</f>
        <v>60.319573901464715</v>
      </c>
      <c r="K495" s="109">
        <f>+F495</f>
        <v>28.22902796271638</v>
      </c>
      <c r="L495" s="109">
        <f>+G495+H495</f>
        <v>8.9214380825565911</v>
      </c>
    </row>
    <row r="496" spans="1:12" x14ac:dyDescent="0.15">
      <c r="B496" s="170" t="s">
        <v>275</v>
      </c>
    </row>
  </sheetData>
  <mergeCells count="556">
    <mergeCell ref="A492:B493"/>
    <mergeCell ref="C492:C493"/>
    <mergeCell ref="I492:I493"/>
    <mergeCell ref="A494:A495"/>
    <mergeCell ref="B494:B495"/>
    <mergeCell ref="C494:C495"/>
    <mergeCell ref="D487:D488"/>
    <mergeCell ref="E487:E488"/>
    <mergeCell ref="F487:F488"/>
    <mergeCell ref="A489:A490"/>
    <mergeCell ref="B489:B490"/>
    <mergeCell ref="C489:C490"/>
    <mergeCell ref="A480:A485"/>
    <mergeCell ref="B480:B485"/>
    <mergeCell ref="C480:C481"/>
    <mergeCell ref="C482:C483"/>
    <mergeCell ref="C484:C485"/>
    <mergeCell ref="A487:B488"/>
    <mergeCell ref="C487:C488"/>
    <mergeCell ref="I473:I474"/>
    <mergeCell ref="A475:A476"/>
    <mergeCell ref="B475:B476"/>
    <mergeCell ref="C475:C476"/>
    <mergeCell ref="A478:B479"/>
    <mergeCell ref="C478:C479"/>
    <mergeCell ref="I478:I479"/>
    <mergeCell ref="A466:A471"/>
    <mergeCell ref="B466:B471"/>
    <mergeCell ref="C466:C467"/>
    <mergeCell ref="C468:C469"/>
    <mergeCell ref="C470:C471"/>
    <mergeCell ref="A473:B474"/>
    <mergeCell ref="C473:C474"/>
    <mergeCell ref="A464:B465"/>
    <mergeCell ref="C464:C465"/>
    <mergeCell ref="D464:D465"/>
    <mergeCell ref="E464:E465"/>
    <mergeCell ref="F464:F465"/>
    <mergeCell ref="G464:G465"/>
    <mergeCell ref="J456:J457"/>
    <mergeCell ref="K456:K457"/>
    <mergeCell ref="L456:L457"/>
    <mergeCell ref="C458:C459"/>
    <mergeCell ref="C460:C461"/>
    <mergeCell ref="B462:L462"/>
    <mergeCell ref="D456:D457"/>
    <mergeCell ref="E456:E457"/>
    <mergeCell ref="F456:F457"/>
    <mergeCell ref="G456:G457"/>
    <mergeCell ref="H456:H457"/>
    <mergeCell ref="I456:I457"/>
    <mergeCell ref="A452:A461"/>
    <mergeCell ref="B452:B461"/>
    <mergeCell ref="C452:C453"/>
    <mergeCell ref="C454:C455"/>
    <mergeCell ref="C456:C457"/>
    <mergeCell ref="A450:B451"/>
    <mergeCell ref="C450:C451"/>
    <mergeCell ref="D450:D451"/>
    <mergeCell ref="E450:E451"/>
    <mergeCell ref="B448:L448"/>
    <mergeCell ref="D442:D443"/>
    <mergeCell ref="E442:E443"/>
    <mergeCell ref="F442:F443"/>
    <mergeCell ref="G442:G443"/>
    <mergeCell ref="H442:H443"/>
    <mergeCell ref="I442:I443"/>
    <mergeCell ref="H450:H451"/>
    <mergeCell ref="I450:I451"/>
    <mergeCell ref="J450:J451"/>
    <mergeCell ref="K450:K451"/>
    <mergeCell ref="L450:L451"/>
    <mergeCell ref="F450:F451"/>
    <mergeCell ref="G450:G451"/>
    <mergeCell ref="H436:H437"/>
    <mergeCell ref="I436:I437"/>
    <mergeCell ref="J436:J437"/>
    <mergeCell ref="K436:K437"/>
    <mergeCell ref="L436:L437"/>
    <mergeCell ref="A438:A447"/>
    <mergeCell ref="B438:B447"/>
    <mergeCell ref="C438:C439"/>
    <mergeCell ref="C440:C441"/>
    <mergeCell ref="C442:C443"/>
    <mergeCell ref="A436:B437"/>
    <mergeCell ref="C436:C437"/>
    <mergeCell ref="D436:D437"/>
    <mergeCell ref="E436:E437"/>
    <mergeCell ref="F436:F437"/>
    <mergeCell ref="G436:G437"/>
    <mergeCell ref="J442:J443"/>
    <mergeCell ref="K442:K443"/>
    <mergeCell ref="L442:L443"/>
    <mergeCell ref="C444:C445"/>
    <mergeCell ref="C446:C447"/>
    <mergeCell ref="G427:G428"/>
    <mergeCell ref="A429:A434"/>
    <mergeCell ref="B429:B434"/>
    <mergeCell ref="C429:C430"/>
    <mergeCell ref="C431:C432"/>
    <mergeCell ref="C433:C434"/>
    <mergeCell ref="A421:A424"/>
    <mergeCell ref="B421:B424"/>
    <mergeCell ref="C421:C422"/>
    <mergeCell ref="C423:C424"/>
    <mergeCell ref="A426:L426"/>
    <mergeCell ref="A427:B428"/>
    <mergeCell ref="C427:C428"/>
    <mergeCell ref="D427:D428"/>
    <mergeCell ref="E427:E428"/>
    <mergeCell ref="F427:F428"/>
    <mergeCell ref="A416:A417"/>
    <mergeCell ref="B416:B417"/>
    <mergeCell ref="C416:C417"/>
    <mergeCell ref="A419:B420"/>
    <mergeCell ref="C419:C420"/>
    <mergeCell ref="I419:I420"/>
    <mergeCell ref="L407:L408"/>
    <mergeCell ref="C409:C410"/>
    <mergeCell ref="C411:C412"/>
    <mergeCell ref="B413:K413"/>
    <mergeCell ref="A414:B415"/>
    <mergeCell ref="C414:C415"/>
    <mergeCell ref="I414:I415"/>
    <mergeCell ref="F407:F408"/>
    <mergeCell ref="G407:G408"/>
    <mergeCell ref="H407:H408"/>
    <mergeCell ref="I407:I408"/>
    <mergeCell ref="J407:J408"/>
    <mergeCell ref="K407:K408"/>
    <mergeCell ref="J401:J402"/>
    <mergeCell ref="K401:K402"/>
    <mergeCell ref="L401:L402"/>
    <mergeCell ref="A403:A412"/>
    <mergeCell ref="B403:B412"/>
    <mergeCell ref="C403:C404"/>
    <mergeCell ref="C405:C406"/>
    <mergeCell ref="C407:C408"/>
    <mergeCell ref="D407:D408"/>
    <mergeCell ref="E407:E408"/>
    <mergeCell ref="D401:D402"/>
    <mergeCell ref="E401:E402"/>
    <mergeCell ref="F401:F402"/>
    <mergeCell ref="G401:G402"/>
    <mergeCell ref="H401:H402"/>
    <mergeCell ref="I401:I402"/>
    <mergeCell ref="A394:A399"/>
    <mergeCell ref="B394:B399"/>
    <mergeCell ref="C394:C395"/>
    <mergeCell ref="C396:C397"/>
    <mergeCell ref="C398:C399"/>
    <mergeCell ref="A401:B402"/>
    <mergeCell ref="C401:C402"/>
    <mergeCell ref="A386:B387"/>
    <mergeCell ref="C386:C387"/>
    <mergeCell ref="I386:I387"/>
    <mergeCell ref="A388:A393"/>
    <mergeCell ref="B388:B393"/>
    <mergeCell ref="C388:C389"/>
    <mergeCell ref="C390:C391"/>
    <mergeCell ref="C392:C393"/>
    <mergeCell ref="A377:B378"/>
    <mergeCell ref="C377:C378"/>
    <mergeCell ref="H377:H378"/>
    <mergeCell ref="A379:A384"/>
    <mergeCell ref="B379:B384"/>
    <mergeCell ref="C379:C380"/>
    <mergeCell ref="C381:C382"/>
    <mergeCell ref="C383:C384"/>
    <mergeCell ref="A367:L367"/>
    <mergeCell ref="A368:B369"/>
    <mergeCell ref="C368:C369"/>
    <mergeCell ref="I368:I369"/>
    <mergeCell ref="A370:A375"/>
    <mergeCell ref="B370:B375"/>
    <mergeCell ref="C370:C371"/>
    <mergeCell ref="C372:C373"/>
    <mergeCell ref="C374:C375"/>
    <mergeCell ref="A357:L357"/>
    <mergeCell ref="A358:B359"/>
    <mergeCell ref="C358:C359"/>
    <mergeCell ref="I358:I359"/>
    <mergeCell ref="A360:A365"/>
    <mergeCell ref="B360:B365"/>
    <mergeCell ref="C360:C361"/>
    <mergeCell ref="C362:C363"/>
    <mergeCell ref="A350:B351"/>
    <mergeCell ref="C350:C351"/>
    <mergeCell ref="I350:I351"/>
    <mergeCell ref="A352:A355"/>
    <mergeCell ref="B352:B355"/>
    <mergeCell ref="C352:C353"/>
    <mergeCell ref="C354:C355"/>
    <mergeCell ref="A341:B342"/>
    <mergeCell ref="C341:C342"/>
    <mergeCell ref="I341:I342"/>
    <mergeCell ref="A343:A348"/>
    <mergeCell ref="B343:B348"/>
    <mergeCell ref="C343:C344"/>
    <mergeCell ref="C345:C346"/>
    <mergeCell ref="C347:C348"/>
    <mergeCell ref="A336:B337"/>
    <mergeCell ref="C336:C337"/>
    <mergeCell ref="D336:D337"/>
    <mergeCell ref="E336:E337"/>
    <mergeCell ref="F336:F337"/>
    <mergeCell ref="A338:A339"/>
    <mergeCell ref="B338:B339"/>
    <mergeCell ref="C338:C339"/>
    <mergeCell ref="D329:D330"/>
    <mergeCell ref="E329:E330"/>
    <mergeCell ref="F329:F330"/>
    <mergeCell ref="A331:A334"/>
    <mergeCell ref="B331:B334"/>
    <mergeCell ref="C331:C332"/>
    <mergeCell ref="C333:C334"/>
    <mergeCell ref="A322:A327"/>
    <mergeCell ref="B322:B327"/>
    <mergeCell ref="C322:C323"/>
    <mergeCell ref="C324:C325"/>
    <mergeCell ref="C326:C327"/>
    <mergeCell ref="A329:B330"/>
    <mergeCell ref="C329:C330"/>
    <mergeCell ref="A319:L319"/>
    <mergeCell ref="A320:B321"/>
    <mergeCell ref="C320:C321"/>
    <mergeCell ref="D320:D321"/>
    <mergeCell ref="E320:E321"/>
    <mergeCell ref="F320:F321"/>
    <mergeCell ref="A310:B311"/>
    <mergeCell ref="C310:C311"/>
    <mergeCell ref="I310:I311"/>
    <mergeCell ref="A312:A317"/>
    <mergeCell ref="B312:B317"/>
    <mergeCell ref="C312:C313"/>
    <mergeCell ref="C314:C315"/>
    <mergeCell ref="C316:C317"/>
    <mergeCell ref="A301:B302"/>
    <mergeCell ref="C301:C302"/>
    <mergeCell ref="J301:J302"/>
    <mergeCell ref="A303:A308"/>
    <mergeCell ref="B303:B308"/>
    <mergeCell ref="C303:C304"/>
    <mergeCell ref="C305:C306"/>
    <mergeCell ref="C307:C308"/>
    <mergeCell ref="A292:B293"/>
    <mergeCell ref="C292:C293"/>
    <mergeCell ref="I292:I293"/>
    <mergeCell ref="A294:A299"/>
    <mergeCell ref="B294:B299"/>
    <mergeCell ref="C294:C295"/>
    <mergeCell ref="C296:C297"/>
    <mergeCell ref="C298:C299"/>
    <mergeCell ref="A279:A284"/>
    <mergeCell ref="B279:B284"/>
    <mergeCell ref="C279:C280"/>
    <mergeCell ref="C281:C282"/>
    <mergeCell ref="C283:C284"/>
    <mergeCell ref="A285:A290"/>
    <mergeCell ref="B285:B290"/>
    <mergeCell ref="C285:C286"/>
    <mergeCell ref="C287:C288"/>
    <mergeCell ref="C289:C290"/>
    <mergeCell ref="A267:A272"/>
    <mergeCell ref="B267:B272"/>
    <mergeCell ref="C267:C268"/>
    <mergeCell ref="C269:C270"/>
    <mergeCell ref="C271:C272"/>
    <mergeCell ref="A273:A278"/>
    <mergeCell ref="B273:B278"/>
    <mergeCell ref="C273:C274"/>
    <mergeCell ref="C275:C276"/>
    <mergeCell ref="C277:C278"/>
    <mergeCell ref="A259:B260"/>
    <mergeCell ref="C259:C260"/>
    <mergeCell ref="I259:I260"/>
    <mergeCell ref="A261:A266"/>
    <mergeCell ref="B261:B266"/>
    <mergeCell ref="C261:C262"/>
    <mergeCell ref="C263:C264"/>
    <mergeCell ref="C265:C266"/>
    <mergeCell ref="A251:L251"/>
    <mergeCell ref="A252:B253"/>
    <mergeCell ref="C252:C253"/>
    <mergeCell ref="I252:I253"/>
    <mergeCell ref="C256:C257"/>
    <mergeCell ref="A242:B243"/>
    <mergeCell ref="C242:C243"/>
    <mergeCell ref="D242:D243"/>
    <mergeCell ref="E242:E243"/>
    <mergeCell ref="F242:F243"/>
    <mergeCell ref="A244:A249"/>
    <mergeCell ref="B244:B249"/>
    <mergeCell ref="C244:C245"/>
    <mergeCell ref="C246:C247"/>
    <mergeCell ref="C248:C249"/>
    <mergeCell ref="A237:B238"/>
    <mergeCell ref="C237:C238"/>
    <mergeCell ref="I237:I238"/>
    <mergeCell ref="A239:A240"/>
    <mergeCell ref="B239:B240"/>
    <mergeCell ref="C239:C240"/>
    <mergeCell ref="A229:A234"/>
    <mergeCell ref="B229:B234"/>
    <mergeCell ref="C229:C230"/>
    <mergeCell ref="C231:C232"/>
    <mergeCell ref="C233:C234"/>
    <mergeCell ref="A236:L236"/>
    <mergeCell ref="A221:B222"/>
    <mergeCell ref="C221:C222"/>
    <mergeCell ref="I221:I222"/>
    <mergeCell ref="A223:A228"/>
    <mergeCell ref="B223:B228"/>
    <mergeCell ref="C223:C224"/>
    <mergeCell ref="C225:C226"/>
    <mergeCell ref="C227:C228"/>
    <mergeCell ref="A213:A218"/>
    <mergeCell ref="B213:B218"/>
    <mergeCell ref="C213:C214"/>
    <mergeCell ref="C215:C216"/>
    <mergeCell ref="C217:C218"/>
    <mergeCell ref="A220:L220"/>
    <mergeCell ref="A204:L204"/>
    <mergeCell ref="A205:B206"/>
    <mergeCell ref="C205:C206"/>
    <mergeCell ref="I205:I206"/>
    <mergeCell ref="A207:A212"/>
    <mergeCell ref="B207:B212"/>
    <mergeCell ref="C207:C208"/>
    <mergeCell ref="C209:C210"/>
    <mergeCell ref="C211:C212"/>
    <mergeCell ref="A198:L198"/>
    <mergeCell ref="A199:B200"/>
    <mergeCell ref="C199:C200"/>
    <mergeCell ref="I199:I200"/>
    <mergeCell ref="A201:A202"/>
    <mergeCell ref="B201:B202"/>
    <mergeCell ref="C201:C202"/>
    <mergeCell ref="A188:L188"/>
    <mergeCell ref="A189:B190"/>
    <mergeCell ref="C189:C190"/>
    <mergeCell ref="I189:I190"/>
    <mergeCell ref="A191:A196"/>
    <mergeCell ref="B191:B196"/>
    <mergeCell ref="C191:C192"/>
    <mergeCell ref="C193:C194"/>
    <mergeCell ref="C195:C196"/>
    <mergeCell ref="A179:B180"/>
    <mergeCell ref="C179:C180"/>
    <mergeCell ref="I179:I180"/>
    <mergeCell ref="A181:A186"/>
    <mergeCell ref="B181:B186"/>
    <mergeCell ref="C181:C182"/>
    <mergeCell ref="C183:C184"/>
    <mergeCell ref="C185:C186"/>
    <mergeCell ref="A171:A176"/>
    <mergeCell ref="B171:B176"/>
    <mergeCell ref="C171:C172"/>
    <mergeCell ref="C173:C174"/>
    <mergeCell ref="C175:C176"/>
    <mergeCell ref="A178:L178"/>
    <mergeCell ref="A163:A164"/>
    <mergeCell ref="B163:B164"/>
    <mergeCell ref="C163:C164"/>
    <mergeCell ref="B165:L165"/>
    <mergeCell ref="A168:L168"/>
    <mergeCell ref="A169:B170"/>
    <mergeCell ref="C169:C170"/>
    <mergeCell ref="I169:I170"/>
    <mergeCell ref="E161:E162"/>
    <mergeCell ref="F161:F162"/>
    <mergeCell ref="G161:G162"/>
    <mergeCell ref="H161:H162"/>
    <mergeCell ref="I161:I162"/>
    <mergeCell ref="J161:J162"/>
    <mergeCell ref="A158:A159"/>
    <mergeCell ref="B158:B159"/>
    <mergeCell ref="C158:C159"/>
    <mergeCell ref="A161:B162"/>
    <mergeCell ref="C161:C162"/>
    <mergeCell ref="D161:D162"/>
    <mergeCell ref="A156:B157"/>
    <mergeCell ref="C156:C157"/>
    <mergeCell ref="D156:D157"/>
    <mergeCell ref="B160:H160"/>
    <mergeCell ref="E156:E157"/>
    <mergeCell ref="F156:F157"/>
    <mergeCell ref="G156:G157"/>
    <mergeCell ref="B155:J155"/>
    <mergeCell ref="I142:I143"/>
    <mergeCell ref="A144:A149"/>
    <mergeCell ref="B144:B149"/>
    <mergeCell ref="C144:C145"/>
    <mergeCell ref="C146:C147"/>
    <mergeCell ref="C148:C149"/>
    <mergeCell ref="G151:G152"/>
    <mergeCell ref="A135:A140"/>
    <mergeCell ref="B135:B140"/>
    <mergeCell ref="C135:C136"/>
    <mergeCell ref="C137:C138"/>
    <mergeCell ref="C139:C140"/>
    <mergeCell ref="A142:B143"/>
    <mergeCell ref="C142:C143"/>
    <mergeCell ref="A151:B152"/>
    <mergeCell ref="C151:C152"/>
    <mergeCell ref="D151:D152"/>
    <mergeCell ref="E151:E152"/>
    <mergeCell ref="F151:F152"/>
    <mergeCell ref="A153:A154"/>
    <mergeCell ref="B153:B154"/>
    <mergeCell ref="C153:C154"/>
    <mergeCell ref="G153:L153"/>
    <mergeCell ref="A132:L132"/>
    <mergeCell ref="A133:B134"/>
    <mergeCell ref="C133:C134"/>
    <mergeCell ref="D133:D134"/>
    <mergeCell ref="E133:E134"/>
    <mergeCell ref="F133:F134"/>
    <mergeCell ref="A123:B124"/>
    <mergeCell ref="C123:C124"/>
    <mergeCell ref="I123:I124"/>
    <mergeCell ref="A125:A130"/>
    <mergeCell ref="B125:B130"/>
    <mergeCell ref="C125:C126"/>
    <mergeCell ref="C127:C128"/>
    <mergeCell ref="C129:C130"/>
    <mergeCell ref="I114:I115"/>
    <mergeCell ref="A116:A121"/>
    <mergeCell ref="B116:B121"/>
    <mergeCell ref="C116:C117"/>
    <mergeCell ref="C118:C119"/>
    <mergeCell ref="C120:C121"/>
    <mergeCell ref="A107:A112"/>
    <mergeCell ref="B107:B112"/>
    <mergeCell ref="C107:C108"/>
    <mergeCell ref="C109:C110"/>
    <mergeCell ref="C111:C112"/>
    <mergeCell ref="A114:B115"/>
    <mergeCell ref="C114:C115"/>
    <mergeCell ref="A104:L104"/>
    <mergeCell ref="A105:B106"/>
    <mergeCell ref="C105:C106"/>
    <mergeCell ref="D105:D106"/>
    <mergeCell ref="E105:E106"/>
    <mergeCell ref="F105:F106"/>
    <mergeCell ref="B92:L92"/>
    <mergeCell ref="A95:B96"/>
    <mergeCell ref="C95:C96"/>
    <mergeCell ref="I95:I96"/>
    <mergeCell ref="A97:A102"/>
    <mergeCell ref="B97:B102"/>
    <mergeCell ref="C97:C98"/>
    <mergeCell ref="C99:C100"/>
    <mergeCell ref="C101:C102"/>
    <mergeCell ref="H86:H87"/>
    <mergeCell ref="I86:I87"/>
    <mergeCell ref="A88:A91"/>
    <mergeCell ref="B88:B91"/>
    <mergeCell ref="C88:C89"/>
    <mergeCell ref="C90:C91"/>
    <mergeCell ref="A86:B87"/>
    <mergeCell ref="C86:C87"/>
    <mergeCell ref="D86:D87"/>
    <mergeCell ref="E86:E87"/>
    <mergeCell ref="F86:F87"/>
    <mergeCell ref="G86:G87"/>
    <mergeCell ref="H77:H78"/>
    <mergeCell ref="A79:A82"/>
    <mergeCell ref="B79:B82"/>
    <mergeCell ref="C79:C80"/>
    <mergeCell ref="C81:C82"/>
    <mergeCell ref="B83:L83"/>
    <mergeCell ref="A77:B78"/>
    <mergeCell ref="C77:C78"/>
    <mergeCell ref="D77:D78"/>
    <mergeCell ref="E77:E78"/>
    <mergeCell ref="F77:F78"/>
    <mergeCell ref="G77:G78"/>
    <mergeCell ref="A70:A75"/>
    <mergeCell ref="B70:B75"/>
    <mergeCell ref="C70:C71"/>
    <mergeCell ref="C72:C73"/>
    <mergeCell ref="C74:C75"/>
    <mergeCell ref="A63:L63"/>
    <mergeCell ref="A64:B65"/>
    <mergeCell ref="C64:C65"/>
    <mergeCell ref="I64:I65"/>
    <mergeCell ref="A66:A69"/>
    <mergeCell ref="B66:B69"/>
    <mergeCell ref="C66:C67"/>
    <mergeCell ref="C68:C69"/>
    <mergeCell ref="A50:A55"/>
    <mergeCell ref="B50:B55"/>
    <mergeCell ref="C50:C51"/>
    <mergeCell ref="C52:C53"/>
    <mergeCell ref="C54:C55"/>
    <mergeCell ref="A56:A61"/>
    <mergeCell ref="B56:B61"/>
    <mergeCell ref="C56:C57"/>
    <mergeCell ref="C58:C59"/>
    <mergeCell ref="C60:C61"/>
    <mergeCell ref="A48:B49"/>
    <mergeCell ref="C48:C49"/>
    <mergeCell ref="D48:D49"/>
    <mergeCell ref="E48:E49"/>
    <mergeCell ref="F48:F49"/>
    <mergeCell ref="A38:B39"/>
    <mergeCell ref="C38:C39"/>
    <mergeCell ref="I38:I39"/>
    <mergeCell ref="A40:A45"/>
    <mergeCell ref="B40:B45"/>
    <mergeCell ref="C40:C41"/>
    <mergeCell ref="C42:C43"/>
    <mergeCell ref="C44:C45"/>
    <mergeCell ref="D20:D21"/>
    <mergeCell ref="E20:E21"/>
    <mergeCell ref="F20:F21"/>
    <mergeCell ref="A22:A27"/>
    <mergeCell ref="B22:B27"/>
    <mergeCell ref="C22:C23"/>
    <mergeCell ref="C24:C25"/>
    <mergeCell ref="C26:C27"/>
    <mergeCell ref="A47:L47"/>
    <mergeCell ref="A31:A36"/>
    <mergeCell ref="B31:B36"/>
    <mergeCell ref="C31:C32"/>
    <mergeCell ref="C33:C34"/>
    <mergeCell ref="C35:C36"/>
    <mergeCell ref="A29:B30"/>
    <mergeCell ref="C29:C30"/>
    <mergeCell ref="A20:B21"/>
    <mergeCell ref="C20:C21"/>
    <mergeCell ref="A3:L3"/>
    <mergeCell ref="A4:B5"/>
    <mergeCell ref="C4:C5"/>
    <mergeCell ref="D4:D5"/>
    <mergeCell ref="E4:E5"/>
    <mergeCell ref="F4:F5"/>
    <mergeCell ref="A254:A257"/>
    <mergeCell ref="B254:B257"/>
    <mergeCell ref="C254:C255"/>
    <mergeCell ref="D11:D12"/>
    <mergeCell ref="E11:E12"/>
    <mergeCell ref="F11:F12"/>
    <mergeCell ref="A13:A18"/>
    <mergeCell ref="B13:B18"/>
    <mergeCell ref="C13:C14"/>
    <mergeCell ref="C15:C16"/>
    <mergeCell ref="C17:C18"/>
    <mergeCell ref="A6:A9"/>
    <mergeCell ref="B6:B9"/>
    <mergeCell ref="C6:C7"/>
    <mergeCell ref="C8:C9"/>
    <mergeCell ref="A11:B12"/>
    <mergeCell ref="C11:C12"/>
    <mergeCell ref="H29:H30"/>
  </mergeCells>
  <phoneticPr fontId="1"/>
  <conditionalFormatting sqref="J14">
    <cfRule type="cellIs" dxfId="1" priority="1" operator="greaterThan">
      <formula>J16</formula>
    </cfRule>
    <cfRule type="cellIs" dxfId="0" priority="2" operator="lessThan">
      <formula>J16</formula>
    </cfRule>
  </conditionalFormatting>
  <pageMargins left="0.70866141732283472" right="0.70866141732283472" top="0.74803149606299213" bottom="0.74803149606299213" header="0.31496062992125984" footer="0.31496062992125984"/>
  <pageSetup paperSize="9" scale="89" firstPageNumber="83" orientation="portrait" useFirstPageNumber="1" r:id="rId1"/>
  <headerFooter differentOddEven="1">
    <oddHeader>&amp;R&amp;12 ２．経年比較集計表</oddHeader>
    <oddFooter>&amp;C&amp;"HG丸ｺﾞｼｯｸM-PRO,標準"&amp;P</oddFooter>
    <evenHeader xml:space="preserve">&amp;L&amp;12 ２．経年比較集計表&amp;R&amp;12 </evenHeader>
    <evenFooter>&amp;C&amp;"HG丸ｺﾞｼｯｸM-PRO,標準"&amp;P</evenFooter>
  </headerFooter>
  <rowBreaks count="11" manualBreakCount="11">
    <brk id="46" max="16383" man="1"/>
    <brk id="94" max="16383" man="1"/>
    <brk id="131" max="16383" man="1"/>
    <brk id="167" max="16383" man="1"/>
    <brk id="203" max="16383" man="1"/>
    <brk id="250" max="16383" man="1"/>
    <brk id="300" max="16383" man="1"/>
    <brk id="349" max="16383" man="1"/>
    <brk id="399" max="16383" man="1"/>
    <brk id="425" max="16383" man="1"/>
    <brk id="4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H3１集計(経年比較)</vt:lpstr>
      <vt:lpstr>'H3１集計(経年比較)'!Print_Area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2019-11-18T04:56:07Z</cp:lastPrinted>
  <dcterms:created xsi:type="dcterms:W3CDTF">2014-10-17T08:37:47Z</dcterms:created>
  <dcterms:modified xsi:type="dcterms:W3CDTF">2019-12-17T01:01:35Z</dcterms:modified>
</cp:coreProperties>
</file>