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10.151\共有ファイル\統計係\市アンケート関係\3．市民意識アンケート(H31～)\R03市民意識アンケート\15_集計(確報)\2_結果報告書の調製、発行起案\ホームページ・HICS掲示用ファイル\"/>
    </mc:Choice>
  </mc:AlternateContent>
  <bookViews>
    <workbookView xWindow="0" yWindow="0" windowWidth="10125" windowHeight="7125"/>
  </bookViews>
  <sheets>
    <sheet name="Ｒ3集計(経年比較)" sheetId="26" r:id="rId1"/>
  </sheets>
  <definedNames>
    <definedName name="_xlnm.Print_Area" localSheetId="0">'Ｒ3集計(経年比較)'!$A$1:$M$575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45" i="26" l="1"/>
  <c r="J145" i="26"/>
  <c r="J574" i="26" l="1"/>
  <c r="I574" i="26"/>
  <c r="H574" i="26"/>
  <c r="G574" i="26"/>
  <c r="F574" i="26"/>
  <c r="E574" i="26"/>
  <c r="D574" i="26"/>
  <c r="J572" i="26"/>
  <c r="I572" i="26"/>
  <c r="H572" i="26"/>
  <c r="G572" i="26"/>
  <c r="F572" i="26"/>
  <c r="E572" i="26"/>
  <c r="D572" i="26"/>
  <c r="F567" i="26"/>
  <c r="E567" i="26"/>
  <c r="D567" i="26"/>
  <c r="F565" i="26"/>
  <c r="E565" i="26"/>
  <c r="D565" i="26"/>
  <c r="L561" i="26"/>
  <c r="K561" i="26"/>
  <c r="J561" i="26"/>
  <c r="I561" i="26"/>
  <c r="H561" i="26"/>
  <c r="G561" i="26"/>
  <c r="F561" i="26"/>
  <c r="E561" i="26"/>
  <c r="D561" i="26"/>
  <c r="L559" i="26"/>
  <c r="K559" i="26"/>
  <c r="J559" i="26"/>
  <c r="I559" i="26"/>
  <c r="H559" i="26"/>
  <c r="G559" i="26"/>
  <c r="F559" i="26"/>
  <c r="E559" i="26"/>
  <c r="D559" i="26"/>
  <c r="I554" i="26"/>
  <c r="H554" i="26"/>
  <c r="L554" i="26" s="1"/>
  <c r="G554" i="26"/>
  <c r="F554" i="26"/>
  <c r="K554" i="26" s="1"/>
  <c r="E554" i="26"/>
  <c r="D554" i="26"/>
  <c r="J554" i="26" s="1"/>
  <c r="L553" i="26"/>
  <c r="K553" i="26"/>
  <c r="J553" i="26"/>
  <c r="I552" i="26"/>
  <c r="H552" i="26"/>
  <c r="L552" i="26" s="1"/>
  <c r="G552" i="26"/>
  <c r="F552" i="26"/>
  <c r="K552" i="26" s="1"/>
  <c r="E552" i="26"/>
  <c r="D552" i="26"/>
  <c r="J552" i="26" s="1"/>
  <c r="L551" i="26"/>
  <c r="K551" i="26"/>
  <c r="J551" i="26"/>
  <c r="G545" i="26"/>
  <c r="F545" i="26"/>
  <c r="E545" i="26"/>
  <c r="D545" i="26"/>
  <c r="G543" i="26"/>
  <c r="F543" i="26"/>
  <c r="E543" i="26"/>
  <c r="D543" i="26"/>
  <c r="I538" i="26"/>
  <c r="H538" i="26"/>
  <c r="L538" i="26" s="1"/>
  <c r="G538" i="26"/>
  <c r="F538" i="26"/>
  <c r="K538" i="26" s="1"/>
  <c r="E538" i="26"/>
  <c r="D538" i="26"/>
  <c r="J538" i="26" s="1"/>
  <c r="L537" i="26"/>
  <c r="K537" i="26"/>
  <c r="J537" i="26"/>
  <c r="J530" i="26"/>
  <c r="I530" i="26"/>
  <c r="H530" i="26"/>
  <c r="G530" i="26"/>
  <c r="F530" i="26"/>
  <c r="E530" i="26"/>
  <c r="D530" i="26"/>
  <c r="J528" i="26"/>
  <c r="I528" i="26"/>
  <c r="H528" i="26"/>
  <c r="G528" i="26"/>
  <c r="F528" i="26"/>
  <c r="E528" i="26"/>
  <c r="D528" i="26"/>
  <c r="L522" i="26"/>
  <c r="K522" i="26"/>
  <c r="J522" i="26"/>
  <c r="I522" i="26"/>
  <c r="H522" i="26"/>
  <c r="G522" i="26"/>
  <c r="F522" i="26"/>
  <c r="E522" i="26"/>
  <c r="D522" i="26"/>
  <c r="L520" i="26"/>
  <c r="K520" i="26"/>
  <c r="J520" i="26"/>
  <c r="I520" i="26"/>
  <c r="H520" i="26"/>
  <c r="G520" i="26"/>
  <c r="F520" i="26"/>
  <c r="E520" i="26"/>
  <c r="D520" i="26"/>
  <c r="J512" i="26"/>
  <c r="I512" i="26"/>
  <c r="H512" i="26"/>
  <c r="G512" i="26"/>
  <c r="F512" i="26"/>
  <c r="E512" i="26"/>
  <c r="D512" i="26"/>
  <c r="J510" i="26"/>
  <c r="I510" i="26"/>
  <c r="H510" i="26"/>
  <c r="G510" i="26"/>
  <c r="F510" i="26"/>
  <c r="E510" i="26"/>
  <c r="D510" i="26"/>
  <c r="L504" i="26"/>
  <c r="K504" i="26"/>
  <c r="J504" i="26"/>
  <c r="I504" i="26"/>
  <c r="H504" i="26"/>
  <c r="G504" i="26"/>
  <c r="F504" i="26"/>
  <c r="E504" i="26"/>
  <c r="D504" i="26"/>
  <c r="L502" i="26"/>
  <c r="K502" i="26"/>
  <c r="J502" i="26"/>
  <c r="I502" i="26"/>
  <c r="H502" i="26"/>
  <c r="G502" i="26"/>
  <c r="F502" i="26"/>
  <c r="E502" i="26"/>
  <c r="D502" i="26"/>
  <c r="G495" i="26"/>
  <c r="F495" i="26"/>
  <c r="E495" i="26"/>
  <c r="D495" i="26"/>
  <c r="G493" i="26"/>
  <c r="F493" i="26"/>
  <c r="E493" i="26"/>
  <c r="D493" i="26"/>
  <c r="I485" i="26"/>
  <c r="H485" i="26"/>
  <c r="L485" i="26" s="1"/>
  <c r="G485" i="26"/>
  <c r="F485" i="26"/>
  <c r="K485" i="26" s="1"/>
  <c r="E485" i="26"/>
  <c r="D485" i="26"/>
  <c r="J485" i="26" s="1"/>
  <c r="L484" i="26"/>
  <c r="K484" i="26"/>
  <c r="J484" i="26"/>
  <c r="L483" i="26"/>
  <c r="I483" i="26"/>
  <c r="H483" i="26"/>
  <c r="G483" i="26"/>
  <c r="F483" i="26"/>
  <c r="K483" i="26" s="1"/>
  <c r="E483" i="26"/>
  <c r="D483" i="26"/>
  <c r="J483" i="26" s="1"/>
  <c r="L482" i="26"/>
  <c r="K482" i="26"/>
  <c r="J482" i="26"/>
  <c r="I479" i="26"/>
  <c r="H479" i="26"/>
  <c r="L479" i="26" s="1"/>
  <c r="G479" i="26"/>
  <c r="F479" i="26"/>
  <c r="K479" i="26" s="1"/>
  <c r="E479" i="26"/>
  <c r="D479" i="26"/>
  <c r="J479" i="26" s="1"/>
  <c r="L478" i="26"/>
  <c r="K478" i="26"/>
  <c r="J478" i="26"/>
  <c r="L477" i="26"/>
  <c r="I477" i="26"/>
  <c r="H477" i="26"/>
  <c r="G477" i="26"/>
  <c r="F477" i="26"/>
  <c r="K477" i="26" s="1"/>
  <c r="E477" i="26"/>
  <c r="D477" i="26"/>
  <c r="J477" i="26" s="1"/>
  <c r="L476" i="26"/>
  <c r="K476" i="26"/>
  <c r="J476" i="26"/>
  <c r="F470" i="26"/>
  <c r="E470" i="26"/>
  <c r="D470" i="26"/>
  <c r="F468" i="26"/>
  <c r="E468" i="26"/>
  <c r="D468" i="26"/>
  <c r="L462" i="26"/>
  <c r="K462" i="26"/>
  <c r="J462" i="26"/>
  <c r="I462" i="26"/>
  <c r="H462" i="26"/>
  <c r="G462" i="26"/>
  <c r="F462" i="26"/>
  <c r="E462" i="26"/>
  <c r="D462" i="26"/>
  <c r="L460" i="26"/>
  <c r="K460" i="26"/>
  <c r="J460" i="26"/>
  <c r="I460" i="26"/>
  <c r="H460" i="26"/>
  <c r="G460" i="26"/>
  <c r="F460" i="26"/>
  <c r="E460" i="26"/>
  <c r="D460" i="26"/>
  <c r="I453" i="26"/>
  <c r="H453" i="26"/>
  <c r="L453" i="26" s="1"/>
  <c r="G453" i="26"/>
  <c r="F453" i="26"/>
  <c r="K453" i="26" s="1"/>
  <c r="E453" i="26"/>
  <c r="D453" i="26"/>
  <c r="J453" i="26" s="1"/>
  <c r="L452" i="26"/>
  <c r="K452" i="26"/>
  <c r="J452" i="26"/>
  <c r="L451" i="26"/>
  <c r="I451" i="26"/>
  <c r="H451" i="26"/>
  <c r="G451" i="26"/>
  <c r="F451" i="26"/>
  <c r="K451" i="26" s="1"/>
  <c r="E451" i="26"/>
  <c r="D451" i="26"/>
  <c r="J451" i="26" s="1"/>
  <c r="L450" i="26"/>
  <c r="K450" i="26"/>
  <c r="J450" i="26"/>
  <c r="I447" i="26"/>
  <c r="H447" i="26"/>
  <c r="L447" i="26" s="1"/>
  <c r="G447" i="26"/>
  <c r="F447" i="26"/>
  <c r="K447" i="26" s="1"/>
  <c r="E447" i="26"/>
  <c r="D447" i="26"/>
  <c r="J447" i="26" s="1"/>
  <c r="L446" i="26"/>
  <c r="K446" i="26"/>
  <c r="J446" i="26"/>
  <c r="L445" i="26"/>
  <c r="I445" i="26"/>
  <c r="H445" i="26"/>
  <c r="G445" i="26"/>
  <c r="F445" i="26"/>
  <c r="K445" i="26" s="1"/>
  <c r="E445" i="26"/>
  <c r="D445" i="26"/>
  <c r="J445" i="26" s="1"/>
  <c r="L444" i="26"/>
  <c r="K444" i="26"/>
  <c r="J444" i="26"/>
  <c r="H438" i="26"/>
  <c r="G438" i="26"/>
  <c r="F438" i="26"/>
  <c r="J438" i="26" s="1"/>
  <c r="E438" i="26"/>
  <c r="D438" i="26"/>
  <c r="I438" i="26" s="1"/>
  <c r="J437" i="26"/>
  <c r="I437" i="26"/>
  <c r="H436" i="26"/>
  <c r="G436" i="26"/>
  <c r="F436" i="26"/>
  <c r="J436" i="26" s="1"/>
  <c r="E436" i="26"/>
  <c r="I436" i="26" s="1"/>
  <c r="D436" i="26"/>
  <c r="J435" i="26"/>
  <c r="I435" i="26"/>
  <c r="I429" i="26"/>
  <c r="H429" i="26"/>
  <c r="L429" i="26" s="1"/>
  <c r="G429" i="26"/>
  <c r="F429" i="26"/>
  <c r="K429" i="26" s="1"/>
  <c r="E429" i="26"/>
  <c r="D429" i="26"/>
  <c r="J429" i="26" s="1"/>
  <c r="L428" i="26"/>
  <c r="K428" i="26"/>
  <c r="J428" i="26"/>
  <c r="L427" i="26"/>
  <c r="I427" i="26"/>
  <c r="H427" i="26"/>
  <c r="G427" i="26"/>
  <c r="F427" i="26"/>
  <c r="K427" i="26" s="1"/>
  <c r="E427" i="26"/>
  <c r="D427" i="26"/>
  <c r="J427" i="26" s="1"/>
  <c r="L426" i="26"/>
  <c r="K426" i="26"/>
  <c r="J426" i="26"/>
  <c r="I419" i="26"/>
  <c r="H419" i="26"/>
  <c r="L419" i="26" s="1"/>
  <c r="G419" i="26"/>
  <c r="F419" i="26"/>
  <c r="K419" i="26" s="1"/>
  <c r="E419" i="26"/>
  <c r="D419" i="26"/>
  <c r="J419" i="26" s="1"/>
  <c r="L418" i="26"/>
  <c r="K418" i="26"/>
  <c r="J418" i="26"/>
  <c r="L417" i="26"/>
  <c r="I417" i="26"/>
  <c r="H417" i="26"/>
  <c r="G417" i="26"/>
  <c r="F417" i="26"/>
  <c r="K417" i="26" s="1"/>
  <c r="E417" i="26"/>
  <c r="D417" i="26"/>
  <c r="J417" i="26" s="1"/>
  <c r="L416" i="26"/>
  <c r="K416" i="26"/>
  <c r="J416" i="26"/>
  <c r="I412" i="26"/>
  <c r="H412" i="26"/>
  <c r="L412" i="26" s="1"/>
  <c r="G412" i="26"/>
  <c r="F412" i="26"/>
  <c r="K412" i="26" s="1"/>
  <c r="E412" i="26"/>
  <c r="D412" i="26"/>
  <c r="J412" i="26" s="1"/>
  <c r="L411" i="26"/>
  <c r="K411" i="26"/>
  <c r="J411" i="26"/>
  <c r="L410" i="26"/>
  <c r="I410" i="26"/>
  <c r="H410" i="26"/>
  <c r="G410" i="26"/>
  <c r="F410" i="26"/>
  <c r="K410" i="26" s="1"/>
  <c r="E410" i="26"/>
  <c r="D410" i="26"/>
  <c r="J410" i="26" s="1"/>
  <c r="L409" i="26"/>
  <c r="K409" i="26"/>
  <c r="J409" i="26"/>
  <c r="I408" i="26"/>
  <c r="H408" i="26"/>
  <c r="L408" i="26" s="1"/>
  <c r="G408" i="26"/>
  <c r="F408" i="26"/>
  <c r="K408" i="26" s="1"/>
  <c r="E408" i="26"/>
  <c r="D408" i="26"/>
  <c r="J408" i="26" s="1"/>
  <c r="L407" i="26"/>
  <c r="K407" i="26"/>
  <c r="J407" i="26"/>
  <c r="F401" i="26"/>
  <c r="E401" i="26"/>
  <c r="D401" i="26"/>
  <c r="F399" i="26"/>
  <c r="E399" i="26"/>
  <c r="D399" i="26"/>
  <c r="F395" i="26"/>
  <c r="E395" i="26"/>
  <c r="D395" i="26"/>
  <c r="F393" i="26"/>
  <c r="E393" i="26"/>
  <c r="D393" i="26"/>
  <c r="F386" i="26"/>
  <c r="E386" i="26"/>
  <c r="D386" i="26"/>
  <c r="F384" i="26"/>
  <c r="E384" i="26"/>
  <c r="D384" i="26"/>
  <c r="J376" i="26"/>
  <c r="I376" i="26"/>
  <c r="H376" i="26"/>
  <c r="G376" i="26"/>
  <c r="F376" i="26"/>
  <c r="E376" i="26"/>
  <c r="D376" i="26"/>
  <c r="J374" i="26"/>
  <c r="I374" i="26"/>
  <c r="H374" i="26"/>
  <c r="G374" i="26"/>
  <c r="F374" i="26"/>
  <c r="E374" i="26"/>
  <c r="D374" i="26"/>
  <c r="I367" i="26"/>
  <c r="H367" i="26"/>
  <c r="G367" i="26"/>
  <c r="F367" i="26"/>
  <c r="E367" i="26"/>
  <c r="D367" i="26"/>
  <c r="I365" i="26"/>
  <c r="H365" i="26"/>
  <c r="G365" i="26"/>
  <c r="F365" i="26"/>
  <c r="E365" i="26"/>
  <c r="D365" i="26"/>
  <c r="L358" i="26"/>
  <c r="I358" i="26"/>
  <c r="H358" i="26"/>
  <c r="G358" i="26"/>
  <c r="F358" i="26"/>
  <c r="K358" i="26" s="1"/>
  <c r="E358" i="26"/>
  <c r="D358" i="26"/>
  <c r="J358" i="26" s="1"/>
  <c r="L357" i="26"/>
  <c r="K357" i="26"/>
  <c r="J357" i="26"/>
  <c r="I356" i="26"/>
  <c r="H356" i="26"/>
  <c r="L356" i="26" s="1"/>
  <c r="G356" i="26"/>
  <c r="F356" i="26"/>
  <c r="K356" i="26" s="1"/>
  <c r="E356" i="26"/>
  <c r="D356" i="26"/>
  <c r="J356" i="26" s="1"/>
  <c r="L355" i="26"/>
  <c r="K355" i="26"/>
  <c r="J355" i="26"/>
  <c r="L352" i="26"/>
  <c r="I352" i="26"/>
  <c r="H352" i="26"/>
  <c r="G352" i="26"/>
  <c r="F352" i="26"/>
  <c r="K352" i="26" s="1"/>
  <c r="E352" i="26"/>
  <c r="D352" i="26"/>
  <c r="J352" i="26" s="1"/>
  <c r="L351" i="26"/>
  <c r="K351" i="26"/>
  <c r="J351" i="26"/>
  <c r="I350" i="26"/>
  <c r="H350" i="26"/>
  <c r="L350" i="26" s="1"/>
  <c r="G350" i="26"/>
  <c r="F350" i="26"/>
  <c r="K350" i="26" s="1"/>
  <c r="E350" i="26"/>
  <c r="D350" i="26"/>
  <c r="J350" i="26" s="1"/>
  <c r="L349" i="26"/>
  <c r="K349" i="26"/>
  <c r="J349" i="26"/>
  <c r="L346" i="26"/>
  <c r="I346" i="26"/>
  <c r="H346" i="26"/>
  <c r="G346" i="26"/>
  <c r="F346" i="26"/>
  <c r="K346" i="26" s="1"/>
  <c r="E346" i="26"/>
  <c r="D346" i="26"/>
  <c r="J346" i="26" s="1"/>
  <c r="L345" i="26"/>
  <c r="K345" i="26"/>
  <c r="J345" i="26"/>
  <c r="I344" i="26"/>
  <c r="H344" i="26"/>
  <c r="L344" i="26" s="1"/>
  <c r="G344" i="26"/>
  <c r="F344" i="26"/>
  <c r="K344" i="26" s="1"/>
  <c r="E344" i="26"/>
  <c r="D344" i="26"/>
  <c r="J344" i="26" s="1"/>
  <c r="L343" i="26"/>
  <c r="K343" i="26"/>
  <c r="J343" i="26"/>
  <c r="L340" i="26"/>
  <c r="I340" i="26"/>
  <c r="H340" i="26"/>
  <c r="G340" i="26"/>
  <c r="F340" i="26"/>
  <c r="K340" i="26" s="1"/>
  <c r="E340" i="26"/>
  <c r="D340" i="26"/>
  <c r="J340" i="26" s="1"/>
  <c r="L339" i="26"/>
  <c r="K339" i="26"/>
  <c r="J339" i="26"/>
  <c r="I338" i="26"/>
  <c r="H338" i="26"/>
  <c r="L338" i="26" s="1"/>
  <c r="G338" i="26"/>
  <c r="F338" i="26"/>
  <c r="K338" i="26" s="1"/>
  <c r="E338" i="26"/>
  <c r="D338" i="26"/>
  <c r="J338" i="26" s="1"/>
  <c r="L337" i="26"/>
  <c r="K337" i="26"/>
  <c r="J337" i="26"/>
  <c r="L331" i="26"/>
  <c r="I331" i="26"/>
  <c r="H331" i="26"/>
  <c r="G331" i="26"/>
  <c r="F331" i="26"/>
  <c r="K331" i="26" s="1"/>
  <c r="E331" i="26"/>
  <c r="D331" i="26"/>
  <c r="J331" i="26" s="1"/>
  <c r="L330" i="26"/>
  <c r="K330" i="26"/>
  <c r="J330" i="26"/>
  <c r="I329" i="26"/>
  <c r="H329" i="26"/>
  <c r="L329" i="26" s="1"/>
  <c r="G329" i="26"/>
  <c r="F329" i="26"/>
  <c r="K329" i="26" s="1"/>
  <c r="E329" i="26"/>
  <c r="D329" i="26"/>
  <c r="J329" i="26" s="1"/>
  <c r="L328" i="26"/>
  <c r="K328" i="26"/>
  <c r="J328" i="26"/>
  <c r="L324" i="26"/>
  <c r="I324" i="26"/>
  <c r="H324" i="26"/>
  <c r="G324" i="26"/>
  <c r="F324" i="26"/>
  <c r="K324" i="26" s="1"/>
  <c r="E324" i="26"/>
  <c r="D324" i="26"/>
  <c r="J324" i="26" s="1"/>
  <c r="L323" i="26"/>
  <c r="K323" i="26"/>
  <c r="J323" i="26"/>
  <c r="I322" i="26"/>
  <c r="H322" i="26"/>
  <c r="L322" i="26" s="1"/>
  <c r="G322" i="26"/>
  <c r="F322" i="26"/>
  <c r="K322" i="26" s="1"/>
  <c r="E322" i="26"/>
  <c r="D322" i="26"/>
  <c r="J322" i="26" s="1"/>
  <c r="L321" i="26"/>
  <c r="K321" i="26"/>
  <c r="J321" i="26"/>
  <c r="L320" i="26"/>
  <c r="I320" i="26"/>
  <c r="H320" i="26"/>
  <c r="G320" i="26"/>
  <c r="F320" i="26"/>
  <c r="K320" i="26" s="1"/>
  <c r="E320" i="26"/>
  <c r="D320" i="26"/>
  <c r="J320" i="26" s="1"/>
  <c r="L319" i="26"/>
  <c r="K319" i="26"/>
  <c r="J319" i="26"/>
  <c r="F312" i="26"/>
  <c r="E312" i="26"/>
  <c r="D312" i="26"/>
  <c r="F310" i="26"/>
  <c r="E310" i="26"/>
  <c r="D310" i="26"/>
  <c r="I303" i="26"/>
  <c r="H303" i="26"/>
  <c r="L303" i="26" s="1"/>
  <c r="G303" i="26"/>
  <c r="F303" i="26"/>
  <c r="K303" i="26" s="1"/>
  <c r="E303" i="26"/>
  <c r="D303" i="26"/>
  <c r="J303" i="26" s="1"/>
  <c r="L302" i="26"/>
  <c r="K302" i="26"/>
  <c r="J302" i="26"/>
  <c r="L301" i="26"/>
  <c r="I301" i="26"/>
  <c r="H301" i="26"/>
  <c r="G301" i="26"/>
  <c r="F301" i="26"/>
  <c r="K301" i="26" s="1"/>
  <c r="E301" i="26"/>
  <c r="D301" i="26"/>
  <c r="J301" i="26" s="1"/>
  <c r="L300" i="26"/>
  <c r="K300" i="26"/>
  <c r="J300" i="26"/>
  <c r="I293" i="26"/>
  <c r="H293" i="26"/>
  <c r="L293" i="26" s="1"/>
  <c r="G293" i="26"/>
  <c r="F293" i="26"/>
  <c r="K293" i="26" s="1"/>
  <c r="E293" i="26"/>
  <c r="D293" i="26"/>
  <c r="J293" i="26" s="1"/>
  <c r="L292" i="26"/>
  <c r="K292" i="26"/>
  <c r="J292" i="26"/>
  <c r="L291" i="26"/>
  <c r="I291" i="26"/>
  <c r="H291" i="26"/>
  <c r="G291" i="26"/>
  <c r="F291" i="26"/>
  <c r="K291" i="26" s="1"/>
  <c r="E291" i="26"/>
  <c r="D291" i="26"/>
  <c r="J291" i="26" s="1"/>
  <c r="L290" i="26"/>
  <c r="K290" i="26"/>
  <c r="J290" i="26"/>
  <c r="I287" i="26"/>
  <c r="H287" i="26"/>
  <c r="L287" i="26" s="1"/>
  <c r="G287" i="26"/>
  <c r="F287" i="26"/>
  <c r="K287" i="26" s="1"/>
  <c r="E287" i="26"/>
  <c r="D287" i="26"/>
  <c r="J287" i="26" s="1"/>
  <c r="L286" i="26"/>
  <c r="K286" i="26"/>
  <c r="J286" i="26"/>
  <c r="L285" i="26"/>
  <c r="I285" i="26"/>
  <c r="H285" i="26"/>
  <c r="G285" i="26"/>
  <c r="F285" i="26"/>
  <c r="K285" i="26" s="1"/>
  <c r="E285" i="26"/>
  <c r="D285" i="26"/>
  <c r="J285" i="26" s="1"/>
  <c r="L284" i="26"/>
  <c r="K284" i="26"/>
  <c r="J284" i="26"/>
  <c r="I277" i="26"/>
  <c r="H277" i="26"/>
  <c r="L277" i="26" s="1"/>
  <c r="G277" i="26"/>
  <c r="F277" i="26"/>
  <c r="K277" i="26" s="1"/>
  <c r="E277" i="26"/>
  <c r="D277" i="26"/>
  <c r="J277" i="26" s="1"/>
  <c r="L276" i="26"/>
  <c r="K276" i="26"/>
  <c r="J276" i="26"/>
  <c r="L275" i="26"/>
  <c r="I275" i="26"/>
  <c r="H275" i="26"/>
  <c r="G275" i="26"/>
  <c r="F275" i="26"/>
  <c r="K275" i="26" s="1"/>
  <c r="E275" i="26"/>
  <c r="D275" i="26"/>
  <c r="J275" i="26" s="1"/>
  <c r="L274" i="26"/>
  <c r="K274" i="26"/>
  <c r="J274" i="26"/>
  <c r="K269" i="26"/>
  <c r="J269" i="26"/>
  <c r="I269" i="26"/>
  <c r="H269" i="26"/>
  <c r="G269" i="26"/>
  <c r="F269" i="26"/>
  <c r="E269" i="26"/>
  <c r="D269" i="26"/>
  <c r="K264" i="26"/>
  <c r="J264" i="26"/>
  <c r="I264" i="26"/>
  <c r="H264" i="26"/>
  <c r="G264" i="26"/>
  <c r="F264" i="26"/>
  <c r="E264" i="26"/>
  <c r="D264" i="26"/>
  <c r="I259" i="26"/>
  <c r="H259" i="26"/>
  <c r="L259" i="26" s="1"/>
  <c r="G259" i="26"/>
  <c r="F259" i="26"/>
  <c r="K259" i="26" s="1"/>
  <c r="E259" i="26"/>
  <c r="D259" i="26"/>
  <c r="J259" i="26" s="1"/>
  <c r="L258" i="26"/>
  <c r="K258" i="26"/>
  <c r="J258" i="26"/>
  <c r="L257" i="26"/>
  <c r="I257" i="26"/>
  <c r="H257" i="26"/>
  <c r="G257" i="26"/>
  <c r="F257" i="26"/>
  <c r="K257" i="26" s="1"/>
  <c r="E257" i="26"/>
  <c r="D257" i="26"/>
  <c r="J257" i="26" s="1"/>
  <c r="L256" i="26"/>
  <c r="K256" i="26"/>
  <c r="J256" i="26"/>
  <c r="I249" i="26"/>
  <c r="H249" i="26"/>
  <c r="L249" i="26" s="1"/>
  <c r="G249" i="26"/>
  <c r="F249" i="26"/>
  <c r="K249" i="26" s="1"/>
  <c r="E249" i="26"/>
  <c r="D249" i="26"/>
  <c r="J249" i="26" s="1"/>
  <c r="L248" i="26"/>
  <c r="K248" i="26"/>
  <c r="J248" i="26"/>
  <c r="L247" i="26"/>
  <c r="I247" i="26"/>
  <c r="H247" i="26"/>
  <c r="G247" i="26"/>
  <c r="F247" i="26"/>
  <c r="K247" i="26" s="1"/>
  <c r="E247" i="26"/>
  <c r="D247" i="26"/>
  <c r="J247" i="26" s="1"/>
  <c r="L246" i="26"/>
  <c r="K246" i="26"/>
  <c r="J246" i="26"/>
  <c r="I239" i="26"/>
  <c r="H239" i="26"/>
  <c r="L239" i="26" s="1"/>
  <c r="G239" i="26"/>
  <c r="F239" i="26"/>
  <c r="K239" i="26" s="1"/>
  <c r="E239" i="26"/>
  <c r="D239" i="26"/>
  <c r="J239" i="26" s="1"/>
  <c r="L238" i="26"/>
  <c r="K238" i="26"/>
  <c r="J238" i="26"/>
  <c r="L237" i="26"/>
  <c r="I237" i="26"/>
  <c r="H237" i="26"/>
  <c r="G237" i="26"/>
  <c r="F237" i="26"/>
  <c r="K237" i="26" s="1"/>
  <c r="E237" i="26"/>
  <c r="D237" i="26"/>
  <c r="J237" i="26" s="1"/>
  <c r="L236" i="26"/>
  <c r="K236" i="26"/>
  <c r="J236" i="26"/>
  <c r="J227" i="26"/>
  <c r="I227" i="26"/>
  <c r="H227" i="26"/>
  <c r="G227" i="26"/>
  <c r="F227" i="26"/>
  <c r="E227" i="26"/>
  <c r="D227" i="26"/>
  <c r="J225" i="26"/>
  <c r="I225" i="26"/>
  <c r="H225" i="26"/>
  <c r="G225" i="26"/>
  <c r="F225" i="26"/>
  <c r="E225" i="26"/>
  <c r="D225" i="26"/>
  <c r="F217" i="26"/>
  <c r="E217" i="26"/>
  <c r="D217" i="26"/>
  <c r="F215" i="26"/>
  <c r="E215" i="26"/>
  <c r="D215" i="26"/>
  <c r="F207" i="26"/>
  <c r="E207" i="26"/>
  <c r="D207" i="26"/>
  <c r="F205" i="26"/>
  <c r="E205" i="26"/>
  <c r="D205" i="26"/>
  <c r="I198" i="26"/>
  <c r="H198" i="26"/>
  <c r="L198" i="26" s="1"/>
  <c r="G198" i="26"/>
  <c r="F198" i="26"/>
  <c r="K198" i="26" s="1"/>
  <c r="E198" i="26"/>
  <c r="D198" i="26"/>
  <c r="J198" i="26" s="1"/>
  <c r="L197" i="26"/>
  <c r="K197" i="26"/>
  <c r="J197" i="26"/>
  <c r="L196" i="26"/>
  <c r="I196" i="26"/>
  <c r="H196" i="26"/>
  <c r="G196" i="26"/>
  <c r="F196" i="26"/>
  <c r="K196" i="26" s="1"/>
  <c r="E196" i="26"/>
  <c r="D196" i="26"/>
  <c r="J196" i="26" s="1"/>
  <c r="L195" i="26"/>
  <c r="K195" i="26"/>
  <c r="J195" i="26"/>
  <c r="I191" i="26"/>
  <c r="H191" i="26"/>
  <c r="G191" i="26"/>
  <c r="F191" i="26"/>
  <c r="E191" i="26"/>
  <c r="D191" i="26"/>
  <c r="I189" i="26"/>
  <c r="H189" i="26"/>
  <c r="G189" i="26"/>
  <c r="F189" i="26"/>
  <c r="E189" i="26"/>
  <c r="D189" i="26"/>
  <c r="J183" i="26"/>
  <c r="I183" i="26"/>
  <c r="H183" i="26"/>
  <c r="G183" i="26"/>
  <c r="F183" i="26"/>
  <c r="E183" i="26"/>
  <c r="D183" i="26"/>
  <c r="F176" i="26"/>
  <c r="E176" i="26"/>
  <c r="D176" i="26"/>
  <c r="F174" i="26"/>
  <c r="E174" i="26"/>
  <c r="D174" i="26"/>
  <c r="K166" i="26"/>
  <c r="I166" i="26"/>
  <c r="H166" i="26"/>
  <c r="G166" i="26"/>
  <c r="L166" i="26" s="1"/>
  <c r="F166" i="26"/>
  <c r="E166" i="26"/>
  <c r="D166" i="26"/>
  <c r="J166" i="26" s="1"/>
  <c r="L165" i="26"/>
  <c r="K165" i="26"/>
  <c r="J165" i="26"/>
  <c r="K164" i="26"/>
  <c r="I164" i="26"/>
  <c r="H164" i="26"/>
  <c r="G164" i="26"/>
  <c r="L164" i="26" s="1"/>
  <c r="F164" i="26"/>
  <c r="E164" i="26"/>
  <c r="D164" i="26"/>
  <c r="J164" i="26" s="1"/>
  <c r="L163" i="26"/>
  <c r="K163" i="26"/>
  <c r="J163" i="26"/>
  <c r="K157" i="26"/>
  <c r="I157" i="26"/>
  <c r="H157" i="26"/>
  <c r="G157" i="26"/>
  <c r="L157" i="26" s="1"/>
  <c r="F157" i="26"/>
  <c r="E157" i="26"/>
  <c r="D157" i="26"/>
  <c r="J157" i="26" s="1"/>
  <c r="L156" i="26"/>
  <c r="K156" i="26"/>
  <c r="J156" i="26"/>
  <c r="K155" i="26"/>
  <c r="I155" i="26"/>
  <c r="H155" i="26"/>
  <c r="G155" i="26"/>
  <c r="L155" i="26" s="1"/>
  <c r="F155" i="26"/>
  <c r="E155" i="26"/>
  <c r="D155" i="26"/>
  <c r="J155" i="26" s="1"/>
  <c r="L154" i="26"/>
  <c r="K154" i="26"/>
  <c r="J154" i="26"/>
  <c r="H150" i="26"/>
  <c r="G150" i="26"/>
  <c r="F150" i="26"/>
  <c r="E150" i="26"/>
  <c r="D150" i="26"/>
  <c r="L145" i="26"/>
  <c r="K145" i="26"/>
  <c r="I145" i="26"/>
  <c r="H145" i="26"/>
  <c r="G145" i="26"/>
  <c r="F145" i="26"/>
  <c r="E145" i="26"/>
  <c r="G140" i="26"/>
  <c r="F140" i="26"/>
  <c r="E140" i="26"/>
  <c r="D140" i="26"/>
  <c r="I135" i="26"/>
  <c r="H135" i="26"/>
  <c r="G135" i="26"/>
  <c r="F135" i="26"/>
  <c r="E135" i="26"/>
  <c r="D135" i="26"/>
  <c r="F130" i="26"/>
  <c r="E130" i="26"/>
  <c r="D130" i="26"/>
  <c r="F123" i="26"/>
  <c r="E123" i="26"/>
  <c r="D123" i="26"/>
  <c r="F121" i="26"/>
  <c r="E121" i="26"/>
  <c r="D121" i="26"/>
  <c r="I113" i="26"/>
  <c r="H113" i="26"/>
  <c r="L113" i="26" s="1"/>
  <c r="G113" i="26"/>
  <c r="F113" i="26"/>
  <c r="K113" i="26" s="1"/>
  <c r="E113" i="26"/>
  <c r="D113" i="26"/>
  <c r="J113" i="26" s="1"/>
  <c r="L112" i="26"/>
  <c r="K112" i="26"/>
  <c r="J112" i="26"/>
  <c r="L111" i="26"/>
  <c r="I111" i="26"/>
  <c r="H111" i="26"/>
  <c r="G111" i="26"/>
  <c r="F111" i="26"/>
  <c r="K111" i="26" s="1"/>
  <c r="E111" i="26"/>
  <c r="D111" i="26"/>
  <c r="J111" i="26" s="1"/>
  <c r="L110" i="26"/>
  <c r="K110" i="26"/>
  <c r="J110" i="26"/>
  <c r="I107" i="26"/>
  <c r="H107" i="26"/>
  <c r="L107" i="26" s="1"/>
  <c r="G107" i="26"/>
  <c r="F107" i="26"/>
  <c r="K107" i="26" s="1"/>
  <c r="E107" i="26"/>
  <c r="D107" i="26"/>
  <c r="J107" i="26" s="1"/>
  <c r="L106" i="26"/>
  <c r="K106" i="26"/>
  <c r="J106" i="26"/>
  <c r="L105" i="26"/>
  <c r="I105" i="26"/>
  <c r="H105" i="26"/>
  <c r="G105" i="26"/>
  <c r="F105" i="26"/>
  <c r="K105" i="26" s="1"/>
  <c r="E105" i="26"/>
  <c r="D105" i="26"/>
  <c r="J105" i="26" s="1"/>
  <c r="L104" i="26"/>
  <c r="K104" i="26"/>
  <c r="J104" i="26"/>
  <c r="I96" i="26"/>
  <c r="G96" i="26"/>
  <c r="E96" i="26"/>
  <c r="I94" i="26"/>
  <c r="G94" i="26"/>
  <c r="E94" i="26"/>
  <c r="H85" i="26"/>
  <c r="F85" i="26"/>
  <c r="D85" i="26"/>
  <c r="G83" i="26"/>
  <c r="E83" i="26"/>
  <c r="L76" i="26"/>
  <c r="I76" i="26"/>
  <c r="H76" i="26"/>
  <c r="G76" i="26"/>
  <c r="F76" i="26"/>
  <c r="K76" i="26" s="1"/>
  <c r="E76" i="26"/>
  <c r="D76" i="26"/>
  <c r="J76" i="26" s="1"/>
  <c r="L75" i="26"/>
  <c r="H96" i="26" s="1"/>
  <c r="K75" i="26"/>
  <c r="J75" i="26"/>
  <c r="G85" i="26" s="1"/>
  <c r="I74" i="26"/>
  <c r="H74" i="26"/>
  <c r="L74" i="26" s="1"/>
  <c r="G74" i="26"/>
  <c r="F74" i="26"/>
  <c r="K74" i="26" s="1"/>
  <c r="E74" i="26"/>
  <c r="D74" i="26"/>
  <c r="J74" i="26" s="1"/>
  <c r="L73" i="26"/>
  <c r="H94" i="26" s="1"/>
  <c r="K73" i="26"/>
  <c r="J73" i="26"/>
  <c r="H83" i="26" s="1"/>
  <c r="F66" i="26"/>
  <c r="E66" i="26"/>
  <c r="D66" i="26"/>
  <c r="F64" i="26"/>
  <c r="E64" i="26"/>
  <c r="D64" i="26"/>
  <c r="F60" i="26"/>
  <c r="E60" i="26"/>
  <c r="D60" i="26"/>
  <c r="F58" i="26"/>
  <c r="E58" i="26"/>
  <c r="D58" i="26"/>
  <c r="L50" i="26"/>
  <c r="I50" i="26"/>
  <c r="H50" i="26"/>
  <c r="G50" i="26"/>
  <c r="F50" i="26"/>
  <c r="K50" i="26" s="1"/>
  <c r="E50" i="26"/>
  <c r="D50" i="26"/>
  <c r="J50" i="26" s="1"/>
  <c r="L49" i="26"/>
  <c r="K49" i="26"/>
  <c r="J49" i="26"/>
  <c r="I48" i="26"/>
  <c r="H48" i="26"/>
  <c r="L48" i="26" s="1"/>
  <c r="G48" i="26"/>
  <c r="F48" i="26"/>
  <c r="K48" i="26" s="1"/>
  <c r="E48" i="26"/>
  <c r="D48" i="26"/>
  <c r="J48" i="26" s="1"/>
  <c r="L47" i="26"/>
  <c r="K47" i="26"/>
  <c r="J47" i="26"/>
  <c r="J41" i="26"/>
  <c r="H41" i="26"/>
  <c r="G41" i="26"/>
  <c r="F41" i="26"/>
  <c r="E41" i="26"/>
  <c r="D41" i="26"/>
  <c r="I41" i="26" s="1"/>
  <c r="J40" i="26"/>
  <c r="I40" i="26"/>
  <c r="H39" i="26"/>
  <c r="G39" i="26"/>
  <c r="F39" i="26"/>
  <c r="E39" i="26"/>
  <c r="I39" i="26" s="1"/>
  <c r="D39" i="26"/>
  <c r="J38" i="26"/>
  <c r="I38" i="26"/>
  <c r="F32" i="26"/>
  <c r="E32" i="26"/>
  <c r="D32" i="26"/>
  <c r="F30" i="26"/>
  <c r="E30" i="26"/>
  <c r="D30" i="26"/>
  <c r="F23" i="26"/>
  <c r="E23" i="26"/>
  <c r="D23" i="26"/>
  <c r="F21" i="26"/>
  <c r="E21" i="26"/>
  <c r="D21" i="26"/>
  <c r="L16" i="26"/>
  <c r="I16" i="26"/>
  <c r="H16" i="26"/>
  <c r="G16" i="26"/>
  <c r="F16" i="26"/>
  <c r="K16" i="26" s="1"/>
  <c r="E16" i="26"/>
  <c r="D16" i="26"/>
  <c r="J16" i="26" s="1"/>
  <c r="L15" i="26"/>
  <c r="K15" i="26"/>
  <c r="J15" i="26"/>
  <c r="I14" i="26"/>
  <c r="H14" i="26"/>
  <c r="L14" i="26" s="1"/>
  <c r="G14" i="26"/>
  <c r="F14" i="26"/>
  <c r="K14" i="26" s="1"/>
  <c r="E14" i="26"/>
  <c r="D14" i="26"/>
  <c r="J14" i="26" s="1"/>
  <c r="L13" i="26"/>
  <c r="K13" i="26"/>
  <c r="J13" i="26"/>
  <c r="F7" i="26"/>
  <c r="E7" i="26"/>
  <c r="D7" i="26"/>
  <c r="F5" i="26"/>
  <c r="E5" i="26"/>
  <c r="D5" i="26"/>
  <c r="J39" i="26" l="1"/>
  <c r="D83" i="26"/>
  <c r="F83" i="26"/>
  <c r="E85" i="26"/>
  <c r="D94" i="26"/>
  <c r="F94" i="26"/>
  <c r="D96" i="26"/>
  <c r="F96" i="26"/>
</calcChain>
</file>

<file path=xl/sharedStrings.xml><?xml version="1.0" encoding="utf-8"?>
<sst xmlns="http://schemas.openxmlformats.org/spreadsheetml/2006/main" count="923" uniqueCount="363">
  <si>
    <t>問５</t>
    <rPh sb="0" eb="1">
      <t>トイ</t>
    </rPh>
    <phoneticPr fontId="1"/>
  </si>
  <si>
    <t>問９</t>
    <rPh sb="0" eb="1">
      <t>トイ</t>
    </rPh>
    <phoneticPr fontId="1"/>
  </si>
  <si>
    <t>問１１</t>
    <rPh sb="0" eb="1">
      <t>トイ</t>
    </rPh>
    <phoneticPr fontId="1"/>
  </si>
  <si>
    <t>問２２</t>
    <rPh sb="0" eb="1">
      <t>トイ</t>
    </rPh>
    <phoneticPr fontId="1"/>
  </si>
  <si>
    <t>問２５</t>
    <rPh sb="0" eb="1">
      <t>トイ</t>
    </rPh>
    <phoneticPr fontId="1"/>
  </si>
  <si>
    <t>問３０</t>
    <rPh sb="0" eb="1">
      <t>トイ</t>
    </rPh>
    <phoneticPr fontId="1"/>
  </si>
  <si>
    <t>問３１</t>
    <rPh sb="0" eb="1">
      <t>トイ</t>
    </rPh>
    <phoneticPr fontId="1"/>
  </si>
  <si>
    <t>問３２</t>
    <rPh sb="0" eb="1">
      <t>トイ</t>
    </rPh>
    <phoneticPr fontId="1"/>
  </si>
  <si>
    <t>問３３</t>
    <rPh sb="0" eb="1">
      <t>トイ</t>
    </rPh>
    <phoneticPr fontId="1"/>
  </si>
  <si>
    <t>問３４</t>
    <rPh sb="0" eb="1">
      <t>トイ</t>
    </rPh>
    <phoneticPr fontId="1"/>
  </si>
  <si>
    <t>問３５</t>
    <rPh sb="0" eb="1">
      <t>トイ</t>
    </rPh>
    <phoneticPr fontId="1"/>
  </si>
  <si>
    <t>問３６</t>
    <rPh sb="0" eb="1">
      <t>トイ</t>
    </rPh>
    <phoneticPr fontId="1"/>
  </si>
  <si>
    <t>問４２</t>
    <rPh sb="0" eb="1">
      <t>トイ</t>
    </rPh>
    <phoneticPr fontId="1"/>
  </si>
  <si>
    <t>問４５</t>
    <rPh sb="0" eb="1">
      <t>トイ</t>
    </rPh>
    <phoneticPr fontId="1"/>
  </si>
  <si>
    <t>問４７</t>
    <rPh sb="0" eb="1">
      <t>トイ</t>
    </rPh>
    <phoneticPr fontId="1"/>
  </si>
  <si>
    <t>1+2</t>
    <phoneticPr fontId="1"/>
  </si>
  <si>
    <t>4+5</t>
    <phoneticPr fontId="1"/>
  </si>
  <si>
    <t>どちらかといえばそう思う</t>
    <rPh sb="10" eb="11">
      <t>オモ</t>
    </rPh>
    <phoneticPr fontId="2"/>
  </si>
  <si>
    <t>どちらかといえばそう思わない</t>
    <rPh sb="10" eb="11">
      <t>オモ</t>
    </rPh>
    <phoneticPr fontId="2"/>
  </si>
  <si>
    <t>そう思う</t>
    <rPh sb="2" eb="3">
      <t>オモ</t>
    </rPh>
    <phoneticPr fontId="2"/>
  </si>
  <si>
    <t>無 回 答</t>
    <rPh sb="0" eb="1">
      <t>ナ</t>
    </rPh>
    <rPh sb="2" eb="3">
      <t>カイ</t>
    </rPh>
    <rPh sb="4" eb="5">
      <t>コタエ</t>
    </rPh>
    <phoneticPr fontId="2"/>
  </si>
  <si>
    <t>思わない</t>
    <rPh sb="0" eb="1">
      <t>オモ</t>
    </rPh>
    <phoneticPr fontId="2"/>
  </si>
  <si>
    <t>無回答</t>
    <rPh sb="0" eb="1">
      <t>ナ</t>
    </rPh>
    <rPh sb="1" eb="2">
      <t>カイ</t>
    </rPh>
    <rPh sb="2" eb="3">
      <t>コタエ</t>
    </rPh>
    <phoneticPr fontId="2"/>
  </si>
  <si>
    <t>思う</t>
    <rPh sb="0" eb="1">
      <t>オモ</t>
    </rPh>
    <phoneticPr fontId="2"/>
  </si>
  <si>
    <t>どちらともいえない</t>
    <phoneticPr fontId="2"/>
  </si>
  <si>
    <t>している</t>
    <phoneticPr fontId="2"/>
  </si>
  <si>
    <t>していない</t>
    <phoneticPr fontId="2"/>
  </si>
  <si>
    <t>3+4</t>
    <phoneticPr fontId="1"/>
  </si>
  <si>
    <t>感じている</t>
    <rPh sb="0" eb="1">
      <t>カン</t>
    </rPh>
    <phoneticPr fontId="2"/>
  </si>
  <si>
    <t>満足</t>
    <rPh sb="0" eb="1">
      <t>マン</t>
    </rPh>
    <rPh sb="1" eb="2">
      <t>アシ</t>
    </rPh>
    <phoneticPr fontId="2"/>
  </si>
  <si>
    <t>不満</t>
    <rPh sb="0" eb="1">
      <t>フ</t>
    </rPh>
    <rPh sb="1" eb="2">
      <t>マン</t>
    </rPh>
    <phoneticPr fontId="2"/>
  </si>
  <si>
    <t>ふつう</t>
    <phoneticPr fontId="2"/>
  </si>
  <si>
    <t>吸っている</t>
    <rPh sb="0" eb="1">
      <t>ス</t>
    </rPh>
    <phoneticPr fontId="2"/>
  </si>
  <si>
    <t>住みよいと思う</t>
    <rPh sb="0" eb="1">
      <t>ス</t>
    </rPh>
    <rPh sb="5" eb="6">
      <t>オモ</t>
    </rPh>
    <phoneticPr fontId="2"/>
  </si>
  <si>
    <t>住みにくいと思う</t>
    <rPh sb="0" eb="1">
      <t>ス</t>
    </rPh>
    <rPh sb="6" eb="7">
      <t>オモ</t>
    </rPh>
    <phoneticPr fontId="2"/>
  </si>
  <si>
    <t>同感する</t>
    <rPh sb="0" eb="2">
      <t>ドウカン</t>
    </rPh>
    <phoneticPr fontId="2"/>
  </si>
  <si>
    <t>同感しない</t>
    <rPh sb="0" eb="1">
      <t>ドウ</t>
    </rPh>
    <rPh sb="1" eb="2">
      <t>カン</t>
    </rPh>
    <phoneticPr fontId="2"/>
  </si>
  <si>
    <t>問４９</t>
    <rPh sb="0" eb="1">
      <t>トイ</t>
    </rPh>
    <phoneticPr fontId="1"/>
  </si>
  <si>
    <t>16回以上</t>
    <rPh sb="2" eb="3">
      <t>カイ</t>
    </rPh>
    <rPh sb="3" eb="5">
      <t>イジョウ</t>
    </rPh>
    <phoneticPr fontId="1"/>
  </si>
  <si>
    <t>11～15回</t>
    <rPh sb="5" eb="6">
      <t>カイ</t>
    </rPh>
    <phoneticPr fontId="1"/>
  </si>
  <si>
    <t>6～10回</t>
    <rPh sb="4" eb="5">
      <t>カイ</t>
    </rPh>
    <phoneticPr fontId="1"/>
  </si>
  <si>
    <t>0回</t>
    <rPh sb="1" eb="2">
      <t>カイ</t>
    </rPh>
    <phoneticPr fontId="1"/>
  </si>
  <si>
    <t>1～5回</t>
    <rPh sb="3" eb="4">
      <t>カイ</t>
    </rPh>
    <phoneticPr fontId="1"/>
  </si>
  <si>
    <t>路線バス</t>
    <rPh sb="0" eb="2">
      <t>ロセン</t>
    </rPh>
    <phoneticPr fontId="1"/>
  </si>
  <si>
    <t>電車</t>
    <rPh sb="0" eb="2">
      <t>デンシャ</t>
    </rPh>
    <phoneticPr fontId="1"/>
  </si>
  <si>
    <t>自動車
(送迎含む)</t>
    <rPh sb="0" eb="3">
      <t>ジドウシャ</t>
    </rPh>
    <rPh sb="5" eb="7">
      <t>ソウゲイ</t>
    </rPh>
    <rPh sb="7" eb="8">
      <t>フク</t>
    </rPh>
    <phoneticPr fontId="1"/>
  </si>
  <si>
    <t>自転車</t>
    <rPh sb="0" eb="3">
      <t>ジテンシャ</t>
    </rPh>
    <phoneticPr fontId="1"/>
  </si>
  <si>
    <t>徒歩</t>
    <rPh sb="0" eb="2">
      <t>トホ</t>
    </rPh>
    <phoneticPr fontId="1"/>
  </si>
  <si>
    <t>その他</t>
    <phoneticPr fontId="1"/>
  </si>
  <si>
    <t>子どもの教育環境が整っている</t>
    <phoneticPr fontId="1"/>
  </si>
  <si>
    <t>医療施設が整っている</t>
    <phoneticPr fontId="1"/>
  </si>
  <si>
    <t>芸術性・文化性が高い</t>
    <phoneticPr fontId="1"/>
  </si>
  <si>
    <t>文化・スポーツ施設が充実している</t>
    <phoneticPr fontId="1"/>
  </si>
  <si>
    <t>観光資源・特産物が豊富である</t>
    <phoneticPr fontId="1"/>
  </si>
  <si>
    <t>商業施設が多く、買い物に便利である</t>
    <phoneticPr fontId="1"/>
  </si>
  <si>
    <t>騒音・悪臭などの環境保全やごみの収集など生活環境が整っている</t>
    <phoneticPr fontId="1"/>
  </si>
  <si>
    <t>交通事故や犯罪が少ない</t>
    <phoneticPr fontId="1"/>
  </si>
  <si>
    <t>道路や上下水道、居住環境などの基盤整備が整っている</t>
    <phoneticPr fontId="1"/>
  </si>
  <si>
    <t>人情が厚く、近所づきあいがある</t>
    <phoneticPr fontId="1"/>
  </si>
  <si>
    <t>特にない</t>
    <phoneticPr fontId="1"/>
  </si>
  <si>
    <t>子どもの教育環境が不十分である</t>
    <phoneticPr fontId="1"/>
  </si>
  <si>
    <t>福祉施設、福祉サービスが充実していない</t>
    <phoneticPr fontId="1"/>
  </si>
  <si>
    <t>芸術性・文化性が低い</t>
    <phoneticPr fontId="1"/>
  </si>
  <si>
    <t>観光資源・特産物が十分生かされていない</t>
    <phoneticPr fontId="1"/>
  </si>
  <si>
    <t>商業施設が少なく、買い物に不便である</t>
    <phoneticPr fontId="1"/>
  </si>
  <si>
    <t>働く場が少ない</t>
    <phoneticPr fontId="1"/>
  </si>
  <si>
    <t>道路や上下水道、居住環境などの基盤整備が不十分である</t>
    <phoneticPr fontId="1"/>
  </si>
  <si>
    <t>まちづくりやボランティア活動などの住民の自主的な活動が活発でない</t>
    <phoneticPr fontId="1"/>
  </si>
  <si>
    <t>町内会などの回覧板</t>
    <phoneticPr fontId="1"/>
  </si>
  <si>
    <t>弘前市フェイスブック</t>
    <phoneticPr fontId="1"/>
  </si>
  <si>
    <t>弘前市ツイッター</t>
    <phoneticPr fontId="1"/>
  </si>
  <si>
    <t>ラジオ</t>
    <phoneticPr fontId="1"/>
  </si>
  <si>
    <t>テレビ</t>
    <phoneticPr fontId="1"/>
  </si>
  <si>
    <t>興味がないので調べない</t>
    <phoneticPr fontId="1"/>
  </si>
  <si>
    <t>問５０</t>
    <rPh sb="0" eb="1">
      <t>トイ</t>
    </rPh>
    <phoneticPr fontId="1"/>
  </si>
  <si>
    <t>上段：回答数
下段：回答比率</t>
    <phoneticPr fontId="8"/>
  </si>
  <si>
    <t>年度</t>
    <rPh sb="0" eb="1">
      <t>ネン</t>
    </rPh>
    <rPh sb="1" eb="2">
      <t>ド</t>
    </rPh>
    <phoneticPr fontId="8"/>
  </si>
  <si>
    <t>子育てに対する支援が充実している</t>
    <phoneticPr fontId="1"/>
  </si>
  <si>
    <t>福祉施設、福祉サービスが充実している</t>
    <phoneticPr fontId="1"/>
  </si>
  <si>
    <t>豊かな自然、みどりに恵まれている</t>
    <phoneticPr fontId="1"/>
  </si>
  <si>
    <t>子育てに対する支援が不十分である</t>
    <phoneticPr fontId="1"/>
  </si>
  <si>
    <t>夜間、休日などの救急医療体制が不十分である</t>
    <phoneticPr fontId="1"/>
  </si>
  <si>
    <t>文化・スポーツ施設が充実していない</t>
    <phoneticPr fontId="1"/>
  </si>
  <si>
    <t>雪対策、除雪が不十分である</t>
    <phoneticPr fontId="1"/>
  </si>
  <si>
    <t>交通事故や犯罪が多い</t>
    <phoneticPr fontId="1"/>
  </si>
  <si>
    <t>人情が薄く、近所づきあいがあまりない</t>
    <phoneticPr fontId="1"/>
  </si>
  <si>
    <t>タクシー</t>
    <phoneticPr fontId="1"/>
  </si>
  <si>
    <t>広報ひろさき</t>
    <phoneticPr fontId="1"/>
  </si>
  <si>
    <t>弘前市ホームページ</t>
    <phoneticPr fontId="1"/>
  </si>
  <si>
    <t>新聞</t>
    <phoneticPr fontId="1"/>
  </si>
  <si>
    <t>まちづくりやボランティア活動などの住民の自主的な活動が活発である</t>
    <phoneticPr fontId="1"/>
  </si>
  <si>
    <t>どちらかといえば重要だと思う</t>
    <rPh sb="8" eb="10">
      <t>ジュウヨウ</t>
    </rPh>
    <rPh sb="12" eb="13">
      <t>オモ</t>
    </rPh>
    <phoneticPr fontId="1"/>
  </si>
  <si>
    <t>どちらともいえない</t>
    <phoneticPr fontId="1"/>
  </si>
  <si>
    <t>どちらかといえば重要でない</t>
    <rPh sb="8" eb="10">
      <t>ジュウヨウ</t>
    </rPh>
    <phoneticPr fontId="1"/>
  </si>
  <si>
    <t>重要でない</t>
    <rPh sb="0" eb="2">
      <t>ジュウヨウ</t>
    </rPh>
    <phoneticPr fontId="1"/>
  </si>
  <si>
    <t>住みにくいと思う理由をお答えください（３つまで）</t>
    <phoneticPr fontId="2"/>
  </si>
  <si>
    <t>問２４</t>
    <rPh sb="0" eb="1">
      <t>トイ</t>
    </rPh>
    <phoneticPr fontId="1"/>
  </si>
  <si>
    <t>問２６</t>
    <rPh sb="0" eb="1">
      <t>トイ</t>
    </rPh>
    <phoneticPr fontId="1"/>
  </si>
  <si>
    <t>問２９</t>
    <rPh sb="0" eb="1">
      <t>トイ</t>
    </rPh>
    <phoneticPr fontId="1"/>
  </si>
  <si>
    <t>重要</t>
    <rPh sb="0" eb="2">
      <t>ジュウヨウ</t>
    </rPh>
    <phoneticPr fontId="2"/>
  </si>
  <si>
    <t>重要でない</t>
    <rPh sb="0" eb="2">
      <t>ジュウヨウ</t>
    </rPh>
    <phoneticPr fontId="2"/>
  </si>
  <si>
    <t>弘前市は住みよいまちだと思いますか（単一回答）</t>
    <phoneticPr fontId="1"/>
  </si>
  <si>
    <t>問１</t>
    <rPh sb="0" eb="1">
      <t>ト</t>
    </rPh>
    <phoneticPr fontId="1"/>
  </si>
  <si>
    <t>学校や地域の子どもの活動に協力していますか（単一回答）</t>
    <phoneticPr fontId="1"/>
  </si>
  <si>
    <t>１　学び</t>
    <rPh sb="2" eb="3">
      <t>マナ</t>
    </rPh>
    <phoneticPr fontId="8"/>
  </si>
  <si>
    <t>２　文化・スポーツ</t>
    <rPh sb="2" eb="4">
      <t>ブンカ</t>
    </rPh>
    <phoneticPr fontId="8"/>
  </si>
  <si>
    <t>問６</t>
    <rPh sb="0" eb="1">
      <t>トイ</t>
    </rPh>
    <phoneticPr fontId="1"/>
  </si>
  <si>
    <t>問７</t>
    <rPh sb="0" eb="1">
      <t>トイ</t>
    </rPh>
    <phoneticPr fontId="1"/>
  </si>
  <si>
    <t>３　子育て</t>
    <rPh sb="2" eb="4">
      <t>コソダ</t>
    </rPh>
    <phoneticPr fontId="8"/>
  </si>
  <si>
    <t>そう思った理由をお答えください（複数回答）</t>
    <phoneticPr fontId="8"/>
  </si>
  <si>
    <t>４　健康・医療</t>
    <rPh sb="2" eb="4">
      <t>ケンコウ</t>
    </rPh>
    <rPh sb="5" eb="7">
      <t>イリョウ</t>
    </rPh>
    <phoneticPr fontId="8"/>
  </si>
  <si>
    <t>５　福祉</t>
    <rPh sb="2" eb="4">
      <t>フクシ</t>
    </rPh>
    <phoneticPr fontId="8"/>
  </si>
  <si>
    <t>参加して
いない</t>
    <rPh sb="0" eb="2">
      <t>サンカ</t>
    </rPh>
    <phoneticPr fontId="2"/>
  </si>
  <si>
    <t>必要性は感じない</t>
    <rPh sb="0" eb="3">
      <t>ヒツヨウセイ</t>
    </rPh>
    <rPh sb="4" eb="5">
      <t>カン</t>
    </rPh>
    <phoneticPr fontId="1"/>
  </si>
  <si>
    <t>必要性は感じるが、何をすればよいのかわからない</t>
    <rPh sb="0" eb="3">
      <t>ヒツヨウセイ</t>
    </rPh>
    <rPh sb="4" eb="5">
      <t>カン</t>
    </rPh>
    <rPh sb="9" eb="10">
      <t>ナニ</t>
    </rPh>
    <phoneticPr fontId="1"/>
  </si>
  <si>
    <t>市が実施している介護予防事業について知らない</t>
    <rPh sb="0" eb="1">
      <t>シ</t>
    </rPh>
    <rPh sb="2" eb="4">
      <t>ジッシ</t>
    </rPh>
    <rPh sb="8" eb="10">
      <t>カイゴ</t>
    </rPh>
    <rPh sb="10" eb="12">
      <t>ヨボウ</t>
    </rPh>
    <rPh sb="12" eb="14">
      <t>ジギョウ</t>
    </rPh>
    <rPh sb="18" eb="19">
      <t>シ</t>
    </rPh>
    <phoneticPr fontId="1"/>
  </si>
  <si>
    <t>参加する時間がない</t>
    <rPh sb="0" eb="2">
      <t>サンカ</t>
    </rPh>
    <rPh sb="4" eb="6">
      <t>ジカン</t>
    </rPh>
    <phoneticPr fontId="1"/>
  </si>
  <si>
    <t>参加するための交通手段がない</t>
    <rPh sb="0" eb="2">
      <t>サンカ</t>
    </rPh>
    <rPh sb="7" eb="9">
      <t>コウツウ</t>
    </rPh>
    <rPh sb="9" eb="11">
      <t>シュダン</t>
    </rPh>
    <phoneticPr fontId="1"/>
  </si>
  <si>
    <t>参加するのがおっくうである</t>
    <rPh sb="0" eb="2">
      <t>サンカ</t>
    </rPh>
    <phoneticPr fontId="1"/>
  </si>
  <si>
    <t>６　雇用</t>
    <rPh sb="2" eb="4">
      <t>コヨウ</t>
    </rPh>
    <phoneticPr fontId="8"/>
  </si>
  <si>
    <t>よく参加（活用）する</t>
    <rPh sb="2" eb="4">
      <t>サンカ</t>
    </rPh>
    <rPh sb="5" eb="7">
      <t>カツヨウ</t>
    </rPh>
    <phoneticPr fontId="1"/>
  </si>
  <si>
    <t>ときどき参加（活用）する</t>
    <rPh sb="4" eb="6">
      <t>サンカ</t>
    </rPh>
    <rPh sb="7" eb="9">
      <t>カツヨウ</t>
    </rPh>
    <phoneticPr fontId="1"/>
  </si>
  <si>
    <t>ほとんど参加（活用）しない</t>
    <rPh sb="4" eb="6">
      <t>サンカ</t>
    </rPh>
    <rPh sb="7" eb="9">
      <t>カツヨウ</t>
    </rPh>
    <phoneticPr fontId="1"/>
  </si>
  <si>
    <t>参加（活用）しない</t>
    <rPh sb="0" eb="2">
      <t>サンカ</t>
    </rPh>
    <rPh sb="3" eb="5">
      <t>カツヨウ</t>
    </rPh>
    <phoneticPr fontId="1"/>
  </si>
  <si>
    <t>参加（活用）する</t>
    <rPh sb="0" eb="2">
      <t>サンカ</t>
    </rPh>
    <rPh sb="3" eb="5">
      <t>カツヨウ</t>
    </rPh>
    <phoneticPr fontId="2"/>
  </si>
  <si>
    <t>参加（活用）しない</t>
    <rPh sb="0" eb="2">
      <t>サンカ</t>
    </rPh>
    <rPh sb="3" eb="5">
      <t>カツヨウ</t>
    </rPh>
    <phoneticPr fontId="2"/>
  </si>
  <si>
    <t>町内会などの掲示板</t>
    <rPh sb="8" eb="9">
      <t>イタ</t>
    </rPh>
    <phoneticPr fontId="1"/>
  </si>
  <si>
    <t>問４６</t>
    <phoneticPr fontId="8"/>
  </si>
  <si>
    <t>よく参加
している</t>
    <rPh sb="2" eb="4">
      <t>サンカ</t>
    </rPh>
    <phoneticPr fontId="2"/>
  </si>
  <si>
    <t>ときどき
参加
している</t>
    <rPh sb="5" eb="7">
      <t>サンカ</t>
    </rPh>
    <phoneticPr fontId="2"/>
  </si>
  <si>
    <t>参加
している</t>
    <rPh sb="0" eb="2">
      <t>サンカ</t>
    </rPh>
    <phoneticPr fontId="2"/>
  </si>
  <si>
    <t>そう
思わない</t>
    <rPh sb="3" eb="4">
      <t>オモ</t>
    </rPh>
    <phoneticPr fontId="2"/>
  </si>
  <si>
    <t>医療費の
軽減に
関する
取り組み
が不十分</t>
    <phoneticPr fontId="1"/>
  </si>
  <si>
    <t>多子家族
世帯への
優遇に
関する
取り組み
が不十分</t>
    <phoneticPr fontId="1"/>
  </si>
  <si>
    <t>子育て
支援
サービス
や施設の
数が
不十分</t>
    <phoneticPr fontId="1"/>
  </si>
  <si>
    <t>子育ての
負担軽減
に関する
取り組み
がなされ
ているか
わからない</t>
    <phoneticPr fontId="1"/>
  </si>
  <si>
    <t>どちらかといえば
不満</t>
    <rPh sb="9" eb="10">
      <t>フ</t>
    </rPh>
    <rPh sb="10" eb="11">
      <t>マン</t>
    </rPh>
    <phoneticPr fontId="2"/>
  </si>
  <si>
    <t>感じて
いない</t>
    <rPh sb="0" eb="1">
      <t>カン</t>
    </rPh>
    <phoneticPr fontId="2"/>
  </si>
  <si>
    <t>参加した
ことがある</t>
    <rPh sb="0" eb="2">
      <t>サンカ</t>
    </rPh>
    <phoneticPr fontId="2"/>
  </si>
  <si>
    <t>参加した
ことがない</t>
    <rPh sb="0" eb="2">
      <t>サンカ</t>
    </rPh>
    <phoneticPr fontId="2"/>
  </si>
  <si>
    <t>重要だと
思う</t>
    <rPh sb="0" eb="2">
      <t>ジュウヨウ</t>
    </rPh>
    <rPh sb="5" eb="6">
      <t>オモ</t>
    </rPh>
    <phoneticPr fontId="1"/>
  </si>
  <si>
    <t>無回答</t>
    <phoneticPr fontId="1"/>
  </si>
  <si>
    <t>吸って
いない</t>
    <rPh sb="0" eb="1">
      <t>ス</t>
    </rPh>
    <phoneticPr fontId="2"/>
  </si>
  <si>
    <t>どちらかと
いえば
満足</t>
    <rPh sb="10" eb="11">
      <t>マン</t>
    </rPh>
    <rPh sb="11" eb="12">
      <t>アシ</t>
    </rPh>
    <phoneticPr fontId="2"/>
  </si>
  <si>
    <t>参加
したい</t>
    <rPh sb="0" eb="2">
      <t>サンカ</t>
    </rPh>
    <phoneticPr fontId="2"/>
  </si>
  <si>
    <t>参加
したくない</t>
    <rPh sb="0" eb="2">
      <t>サンカ</t>
    </rPh>
    <phoneticPr fontId="2"/>
  </si>
  <si>
    <t>弘前の景観保全の取り組みについて重要だと思いますか（単一回答）</t>
    <phoneticPr fontId="8"/>
  </si>
  <si>
    <t>上段：回答数
下段：回答比率</t>
    <phoneticPr fontId="1"/>
  </si>
  <si>
    <t>まあよい</t>
    <phoneticPr fontId="2"/>
  </si>
  <si>
    <t>あまりよくない</t>
    <phoneticPr fontId="2"/>
  </si>
  <si>
    <t>よくない</t>
    <phoneticPr fontId="2"/>
  </si>
  <si>
    <t>ぜひ来てほしい</t>
    <rPh sb="2" eb="3">
      <t>キ</t>
    </rPh>
    <phoneticPr fontId="2"/>
  </si>
  <si>
    <t>来てほしい</t>
    <rPh sb="0" eb="1">
      <t>キ</t>
    </rPh>
    <phoneticPr fontId="2"/>
  </si>
  <si>
    <t>あまり来てほしくない</t>
    <rPh sb="3" eb="4">
      <t>キ</t>
    </rPh>
    <phoneticPr fontId="2"/>
  </si>
  <si>
    <t>来てほしくない</t>
    <rPh sb="0" eb="1">
      <t>キ</t>
    </rPh>
    <phoneticPr fontId="2"/>
  </si>
  <si>
    <t>その他</t>
    <rPh sb="2" eb="3">
      <t>タ</t>
    </rPh>
    <phoneticPr fontId="1"/>
  </si>
  <si>
    <t>１0　安全・安心</t>
    <rPh sb="3" eb="5">
      <t>アンゼン</t>
    </rPh>
    <rPh sb="6" eb="8">
      <t>アンシン</t>
    </rPh>
    <phoneticPr fontId="8"/>
  </si>
  <si>
    <t>特にない</t>
    <rPh sb="0" eb="1">
      <t>トク</t>
    </rPh>
    <phoneticPr fontId="1"/>
  </si>
  <si>
    <t>施設の統合</t>
    <rPh sb="0" eb="2">
      <t>シセツ</t>
    </rPh>
    <rPh sb="3" eb="5">
      <t>トウゴウ</t>
    </rPh>
    <phoneticPr fontId="1"/>
  </si>
  <si>
    <t>老朽化施設の休廃止</t>
    <rPh sb="0" eb="3">
      <t>ロウキュウカ</t>
    </rPh>
    <rPh sb="3" eb="5">
      <t>シセツ</t>
    </rPh>
    <rPh sb="6" eb="7">
      <t>キュウ</t>
    </rPh>
    <rPh sb="7" eb="9">
      <t>ハイシ</t>
    </rPh>
    <phoneticPr fontId="1"/>
  </si>
  <si>
    <t>施設の売却</t>
    <rPh sb="0" eb="2">
      <t>シセツ</t>
    </rPh>
    <rPh sb="3" eb="5">
      <t>バイキャク</t>
    </rPh>
    <phoneticPr fontId="1"/>
  </si>
  <si>
    <t>施設使用料の値上げ</t>
    <rPh sb="0" eb="2">
      <t>シセツ</t>
    </rPh>
    <rPh sb="2" eb="4">
      <t>シヨウ</t>
    </rPh>
    <rPh sb="4" eb="5">
      <t>リョウ</t>
    </rPh>
    <rPh sb="6" eb="8">
      <t>ネア</t>
    </rPh>
    <phoneticPr fontId="1"/>
  </si>
  <si>
    <t>維持管理費の削減</t>
    <rPh sb="0" eb="2">
      <t>イジ</t>
    </rPh>
    <rPh sb="2" eb="5">
      <t>カンリヒ</t>
    </rPh>
    <rPh sb="6" eb="8">
      <t>サクゲン</t>
    </rPh>
    <phoneticPr fontId="1"/>
  </si>
  <si>
    <t>わからない</t>
    <phoneticPr fontId="1"/>
  </si>
  <si>
    <t>問２</t>
    <rPh sb="0" eb="1">
      <t>ト</t>
    </rPh>
    <phoneticPr fontId="1"/>
  </si>
  <si>
    <t>Ｒ２</t>
    <phoneticPr fontId="8"/>
  </si>
  <si>
    <t>問３</t>
    <rPh sb="0" eb="1">
      <t>トイ</t>
    </rPh>
    <phoneticPr fontId="1"/>
  </si>
  <si>
    <t>問４</t>
    <rPh sb="0" eb="1">
      <t>ト</t>
    </rPh>
    <phoneticPr fontId="1"/>
  </si>
  <si>
    <t>問８</t>
    <rPh sb="0" eb="1">
      <t>トイ</t>
    </rPh>
    <phoneticPr fontId="1"/>
  </si>
  <si>
    <t>問９－１</t>
    <phoneticPr fontId="8"/>
  </si>
  <si>
    <t>問１２</t>
    <rPh sb="0" eb="1">
      <t>トイ</t>
    </rPh>
    <phoneticPr fontId="1"/>
  </si>
  <si>
    <t>よい</t>
    <phoneticPr fontId="2"/>
  </si>
  <si>
    <t>問１３</t>
    <rPh sb="0" eb="1">
      <t>ト</t>
    </rPh>
    <phoneticPr fontId="1"/>
  </si>
  <si>
    <t>問１７</t>
    <phoneticPr fontId="8"/>
  </si>
  <si>
    <t>７　商工業</t>
    <rPh sb="2" eb="5">
      <t>ショウコウギョウ</t>
    </rPh>
    <phoneticPr fontId="8"/>
  </si>
  <si>
    <t>８　観光</t>
    <rPh sb="2" eb="4">
      <t>カンコウ</t>
    </rPh>
    <phoneticPr fontId="8"/>
  </si>
  <si>
    <t>９　環境・エネルギー</t>
    <rPh sb="2" eb="4">
      <t>カンキョウ</t>
    </rPh>
    <phoneticPr fontId="8"/>
  </si>
  <si>
    <t>問２３－２</t>
    <rPh sb="0" eb="1">
      <t>ト</t>
    </rPh>
    <phoneticPr fontId="1"/>
  </si>
  <si>
    <t>１１　雪対策</t>
    <rPh sb="3" eb="4">
      <t>ユキ</t>
    </rPh>
    <rPh sb="4" eb="6">
      <t>タイサク</t>
    </rPh>
    <phoneticPr fontId="8"/>
  </si>
  <si>
    <t>１２　都市基盤</t>
    <rPh sb="3" eb="5">
      <t>トシ</t>
    </rPh>
    <rPh sb="5" eb="7">
      <t>キバン</t>
    </rPh>
    <phoneticPr fontId="8"/>
  </si>
  <si>
    <t>１３　景観・文化財</t>
    <rPh sb="3" eb="5">
      <t>ケイカン</t>
    </rPh>
    <rPh sb="6" eb="9">
      <t>ブンカザイ</t>
    </rPh>
    <phoneticPr fontId="8"/>
  </si>
  <si>
    <t>問３７</t>
    <rPh sb="0" eb="1">
      <t>トイ</t>
    </rPh>
    <phoneticPr fontId="1"/>
  </si>
  <si>
    <t>問４０</t>
    <rPh sb="0" eb="1">
      <t>トイ</t>
    </rPh>
    <phoneticPr fontId="1"/>
  </si>
  <si>
    <t>１４　市民協働</t>
    <rPh sb="3" eb="5">
      <t>シミン</t>
    </rPh>
    <rPh sb="5" eb="7">
      <t>キョウドウ</t>
    </rPh>
    <phoneticPr fontId="8"/>
  </si>
  <si>
    <t>１５　その他</t>
    <rPh sb="5" eb="6">
      <t>タ</t>
    </rPh>
    <phoneticPr fontId="8"/>
  </si>
  <si>
    <t>Ｒ２</t>
    <phoneticPr fontId="1"/>
  </si>
  <si>
    <t>問５３</t>
    <phoneticPr fontId="8"/>
  </si>
  <si>
    <t>問１０</t>
    <phoneticPr fontId="8"/>
  </si>
  <si>
    <t>問９－２</t>
    <phoneticPr fontId="8"/>
  </si>
  <si>
    <t>※問９－１に対する回答の構成比については、母数を問９で「１．そう思う」「２．どちらかといえばそう思う」と回答した件数</t>
    <rPh sb="1" eb="2">
      <t>トイ</t>
    </rPh>
    <rPh sb="6" eb="7">
      <t>タイ</t>
    </rPh>
    <rPh sb="9" eb="11">
      <t>カイトウ</t>
    </rPh>
    <rPh sb="12" eb="15">
      <t>コウセイヒ</t>
    </rPh>
    <rPh sb="21" eb="23">
      <t>ボスウ</t>
    </rPh>
    <phoneticPr fontId="1"/>
  </si>
  <si>
    <t>問２３－１</t>
    <rPh sb="0" eb="1">
      <t>ト</t>
    </rPh>
    <phoneticPr fontId="1"/>
  </si>
  <si>
    <t>あまり
参加
していない</t>
    <rPh sb="4" eb="6">
      <t>サンカ</t>
    </rPh>
    <phoneticPr fontId="2"/>
  </si>
  <si>
    <t>意識している</t>
    <rPh sb="0" eb="2">
      <t>イシキ</t>
    </rPh>
    <phoneticPr fontId="2"/>
  </si>
  <si>
    <t>どちらかというと意識している</t>
    <rPh sb="8" eb="10">
      <t>イシキ</t>
    </rPh>
    <phoneticPr fontId="2"/>
  </si>
  <si>
    <t>どちらかというと意識していない</t>
    <rPh sb="8" eb="10">
      <t>イシキ</t>
    </rPh>
    <phoneticPr fontId="2"/>
  </si>
  <si>
    <t>意識していない</t>
    <rPh sb="0" eb="2">
      <t>イシキ</t>
    </rPh>
    <phoneticPr fontId="2"/>
  </si>
  <si>
    <t>無回答</t>
    <rPh sb="0" eb="3">
      <t>ムカイトウ</t>
    </rPh>
    <phoneticPr fontId="1"/>
  </si>
  <si>
    <t>子どもの登下校時にあいさつや言葉をかける運動に参加するなど、地域の子どもの見守りを意識していますか（単一回答）</t>
    <rPh sb="50" eb="52">
      <t>タンイツ</t>
    </rPh>
    <rPh sb="52" eb="54">
      <t>カイトウ</t>
    </rPh>
    <phoneticPr fontId="1"/>
  </si>
  <si>
    <t>青少年の健全育成活動※ に参加したことがありますか（単一回答）※子どものための体験活動やラジオ体操などの育成活動・地域行事をいいます</t>
    <rPh sb="0" eb="3">
      <t>セイショウネン</t>
    </rPh>
    <rPh sb="4" eb="6">
      <t>ケンゼン</t>
    </rPh>
    <rPh sb="6" eb="8">
      <t>イクセイ</t>
    </rPh>
    <rPh sb="8" eb="10">
      <t>カツドウ</t>
    </rPh>
    <rPh sb="13" eb="15">
      <t>サンカ</t>
    </rPh>
    <rPh sb="26" eb="28">
      <t>タンイツ</t>
    </rPh>
    <rPh sb="28" eb="30">
      <t>カイトウ</t>
    </rPh>
    <phoneticPr fontId="1"/>
  </si>
  <si>
    <t>年１回以上個人やグループで趣味、スポーツ、文化等に関する活動（生涯学習活動）をしていますか（単一回答）</t>
    <phoneticPr fontId="1"/>
  </si>
  <si>
    <t>弘前市の子どもにとって学習しやすい教育環境（教育に関する取り組みや学校施設など）だと思いますか（単一回答）</t>
    <rPh sb="48" eb="50">
      <t>タンイツ</t>
    </rPh>
    <rPh sb="50" eb="52">
      <t>カイトウ</t>
    </rPh>
    <phoneticPr fontId="1"/>
  </si>
  <si>
    <t>文化・芸術に係る活動への参加や文化・芸術公演などの鑑賞をしていますか（単一回答）</t>
    <rPh sb="0" eb="2">
      <t>ブンカ</t>
    </rPh>
    <rPh sb="3" eb="5">
      <t>ゲイジュツ</t>
    </rPh>
    <rPh sb="6" eb="7">
      <t>カカ</t>
    </rPh>
    <rPh sb="8" eb="10">
      <t>カツドウ</t>
    </rPh>
    <rPh sb="12" eb="14">
      <t>サンカ</t>
    </rPh>
    <rPh sb="15" eb="17">
      <t>ブンカ</t>
    </rPh>
    <rPh sb="18" eb="20">
      <t>ゲイジュツ</t>
    </rPh>
    <rPh sb="20" eb="22">
      <t>コウエン</t>
    </rPh>
    <rPh sb="25" eb="27">
      <t>カンショウ</t>
    </rPh>
    <rPh sb="35" eb="37">
      <t>タンイツ</t>
    </rPh>
    <rPh sb="37" eb="39">
      <t>カイトウ</t>
    </rPh>
    <phoneticPr fontId="1"/>
  </si>
  <si>
    <t>月１回以上軽スポーツ、競技スポーツ、レクリエーションをしていますか（単一回答）</t>
    <rPh sb="34" eb="36">
      <t>タンイツ</t>
    </rPh>
    <rPh sb="36" eb="38">
      <t>カイトウ</t>
    </rPh>
    <phoneticPr fontId="1"/>
  </si>
  <si>
    <t>子育てに係る負担が軽減されていると思いますか（単一回答）</t>
    <rPh sb="23" eb="25">
      <t>タンイツ</t>
    </rPh>
    <rPh sb="25" eb="27">
      <t>カイトウ</t>
    </rPh>
    <phoneticPr fontId="1"/>
  </si>
  <si>
    <t>※問９－２に対する回答の構成比については、母数を問９で「４．どちらかといえばそう思わない」「５．そう思わない」と</t>
    <rPh sb="1" eb="2">
      <t>トイ</t>
    </rPh>
    <rPh sb="6" eb="7">
      <t>タイ</t>
    </rPh>
    <rPh sb="9" eb="11">
      <t>カイトウ</t>
    </rPh>
    <rPh sb="12" eb="15">
      <t>コウセイヒ</t>
    </rPh>
    <rPh sb="21" eb="23">
      <t>ボスウ</t>
    </rPh>
    <phoneticPr fontId="1"/>
  </si>
  <si>
    <t>幼児教育や保育サービスが整っていると思いますか（単一回答）</t>
    <phoneticPr fontId="8"/>
  </si>
  <si>
    <t>子育てしやすいまちだと思いますか（単一回答）</t>
    <phoneticPr fontId="1"/>
  </si>
  <si>
    <t>習慣的※ にたばこを吸っていますか（単一回答）※習慣的に吸っているとは、毎日吸う、または時々吸う日があることをいいます</t>
    <rPh sb="0" eb="3">
      <t>シュウカンテキ</t>
    </rPh>
    <rPh sb="10" eb="11">
      <t>ス</t>
    </rPh>
    <phoneticPr fontId="1"/>
  </si>
  <si>
    <t>自分の健康状態をどう思いますか（単一回答）</t>
    <rPh sb="16" eb="18">
      <t>タンイツ</t>
    </rPh>
    <rPh sb="18" eb="20">
      <t>カイトウ</t>
    </rPh>
    <phoneticPr fontId="1"/>
  </si>
  <si>
    <t>休日や夜間などの緊急時に適切な救急医療が受けられることについて（単一回答）</t>
    <phoneticPr fontId="1"/>
  </si>
  <si>
    <t>生きがいを感じていますか（単一回答）</t>
    <rPh sb="13" eb="15">
      <t>タンイツ</t>
    </rPh>
    <rPh sb="15" eb="17">
      <t>カイトウ</t>
    </rPh>
    <phoneticPr fontId="1"/>
  </si>
  <si>
    <t>自分の趣味に関する用事の時だけ出かける</t>
    <phoneticPr fontId="1"/>
  </si>
  <si>
    <t>近所のコンビニなどには出かける</t>
    <phoneticPr fontId="1"/>
  </si>
  <si>
    <t>自室からは出るが、家からは出ない</t>
    <phoneticPr fontId="1"/>
  </si>
  <si>
    <t>自室からほとんど出ない</t>
    <phoneticPr fontId="1"/>
  </si>
  <si>
    <t>該当する人はいない</t>
    <phoneticPr fontId="1"/>
  </si>
  <si>
    <t>社会福祉・サービスが充実し、障がい者が安心して生活できるまちであると思いますか（単一回答）</t>
    <phoneticPr fontId="1"/>
  </si>
  <si>
    <t>※６５歳以上の方対象
介護予防事業のための活動（ヒロロほかで実施している高齢者健康トレーニング教室や高齢者が集うことができるふれあいの居場所など）に参加していますか（単一回答）</t>
    <rPh sb="3" eb="6">
      <t>サイイジョウ</t>
    </rPh>
    <rPh sb="7" eb="8">
      <t>カタ</t>
    </rPh>
    <rPh sb="8" eb="10">
      <t>タイショウ</t>
    </rPh>
    <rPh sb="83" eb="85">
      <t>タンイツ</t>
    </rPh>
    <rPh sb="85" eb="87">
      <t>カイトウ</t>
    </rPh>
    <phoneticPr fontId="1"/>
  </si>
  <si>
    <t>※６５歳未満の方対象
６５歳以上になった際には、介護予防事業のための活動（ヒロロほかで実施している高齢者健康トレーニング教室や高齢者が集うことができるふれあいの居場所など）に参加したいと思いますか（単一回答）</t>
    <rPh sb="3" eb="6">
      <t>サイミマン</t>
    </rPh>
    <rPh sb="7" eb="8">
      <t>カタ</t>
    </rPh>
    <rPh sb="8" eb="10">
      <t>タイショウ</t>
    </rPh>
    <rPh sb="99" eb="101">
      <t>タンイツ</t>
    </rPh>
    <rPh sb="101" eb="103">
      <t>カイトウ</t>
    </rPh>
    <phoneticPr fontId="1"/>
  </si>
  <si>
    <t>雇用の創出や労働環境の充実が図られていることについて（単一回答）</t>
    <phoneticPr fontId="1"/>
  </si>
  <si>
    <t>地域産業の活性化、中心市街地などの賑わい創出や地元生産品の消費拡大など、市の商工業振興について（単一回答）</t>
    <phoneticPr fontId="1"/>
  </si>
  <si>
    <t>外国人観光客の来訪についてどう思いますか（単一回答）</t>
    <rPh sb="21" eb="25">
      <t>タンイツカイトウ</t>
    </rPh>
    <phoneticPr fontId="1"/>
  </si>
  <si>
    <t>公害、ごみ、害虫など、日常生活における生活環境について（単一回答）</t>
    <phoneticPr fontId="1"/>
  </si>
  <si>
    <t>災害等に対する取り組み（防災訓練、災害時の市の体制、市民への防災啓発など）について（単一回答）</t>
    <rPh sb="0" eb="2">
      <t>サイガイ</t>
    </rPh>
    <rPh sb="2" eb="3">
      <t>トウ</t>
    </rPh>
    <rPh sb="4" eb="5">
      <t>タイ</t>
    </rPh>
    <rPh sb="7" eb="8">
      <t>ト</t>
    </rPh>
    <rPh sb="9" eb="10">
      <t>ク</t>
    </rPh>
    <rPh sb="12" eb="14">
      <t>ボウサイ</t>
    </rPh>
    <rPh sb="14" eb="16">
      <t>クンレン</t>
    </rPh>
    <rPh sb="17" eb="19">
      <t>サイガイ</t>
    </rPh>
    <rPh sb="19" eb="20">
      <t>ジ</t>
    </rPh>
    <rPh sb="21" eb="22">
      <t>シ</t>
    </rPh>
    <rPh sb="23" eb="25">
      <t>タイセイ</t>
    </rPh>
    <rPh sb="26" eb="28">
      <t>シミン</t>
    </rPh>
    <rPh sb="30" eb="32">
      <t>ボウサイ</t>
    </rPh>
    <rPh sb="32" eb="34">
      <t>ケイハツ</t>
    </rPh>
    <phoneticPr fontId="1"/>
  </si>
  <si>
    <t>防犯や交通安全など、安全・安心な生活環境について（単一回答）</t>
    <phoneticPr fontId="1"/>
  </si>
  <si>
    <t>冬期間における安全・安心な道路環境について（単一回答）</t>
    <phoneticPr fontId="1"/>
  </si>
  <si>
    <t>雪対策について新しい取り組みが行われていると感じていますか（単一回答）</t>
    <phoneticPr fontId="1"/>
  </si>
  <si>
    <t>市内の公園が適切に管理されていると感じますか（単一回答）</t>
    <rPh sb="23" eb="25">
      <t>タンイツ</t>
    </rPh>
    <rPh sb="25" eb="27">
      <t>カイトウ</t>
    </rPh>
    <phoneticPr fontId="1"/>
  </si>
  <si>
    <t>道路整備について（単一回答）</t>
    <phoneticPr fontId="1"/>
  </si>
  <si>
    <t>道路の安全・安心について（単一回答）</t>
    <phoneticPr fontId="1"/>
  </si>
  <si>
    <t>安全な水道水をいつでも利用できることについて（単一回答）</t>
    <phoneticPr fontId="1"/>
  </si>
  <si>
    <t>下水道により衛生的で快適な生活が送れることについて（単一回答）</t>
    <phoneticPr fontId="1"/>
  </si>
  <si>
    <t>通勤、通学、買い物などのための公共交通手段が整っていることについて（単一回答）</t>
    <phoneticPr fontId="1"/>
  </si>
  <si>
    <t>あなたは、通勤・通学以外で市中心部※ へ１ヶ月あたり何回程度出かけていますか（単一回答）※市中心部とは、主に弘前駅前、土手町を指します</t>
    <rPh sb="39" eb="41">
      <t>タンイツ</t>
    </rPh>
    <rPh sb="41" eb="43">
      <t>カイトウ</t>
    </rPh>
    <phoneticPr fontId="1"/>
  </si>
  <si>
    <t>市の中心部へ出かける時の移動手段について（単一回答）</t>
    <rPh sb="21" eb="23">
      <t>タンイツ</t>
    </rPh>
    <rPh sb="23" eb="25">
      <t>カイトウ</t>
    </rPh>
    <phoneticPr fontId="1"/>
  </si>
  <si>
    <t>郷土弘前の歴史と文化遺産に親しみを感じていますか（単一回答）</t>
    <phoneticPr fontId="1"/>
  </si>
  <si>
    <t>文化財の公開・活用イベント等に参加したことがありますか（単一回答）</t>
    <phoneticPr fontId="8"/>
  </si>
  <si>
    <t>昨年度、弘前市の文化財（建造物・史跡・名勝）を訪れたことがありますか（単一回答）</t>
    <phoneticPr fontId="8"/>
  </si>
  <si>
    <t>弘前の景観の魅力について（単一回答）</t>
    <phoneticPr fontId="1"/>
  </si>
  <si>
    <t>市民・町会・学生・企業等・行政がお互いに連携し、協力し合いながらまちづくりに取り組んでいると思いますか（単一回答）</t>
    <phoneticPr fontId="1"/>
  </si>
  <si>
    <t>大学が実施する公開講座や学園祭への参加、教員や学生との交流、図書館等の施設の活用などをしていますか（単一回答）</t>
    <rPh sb="0" eb="2">
      <t>ダイガク</t>
    </rPh>
    <rPh sb="3" eb="5">
      <t>ジッシ</t>
    </rPh>
    <rPh sb="7" eb="9">
      <t>コウカイ</t>
    </rPh>
    <rPh sb="9" eb="11">
      <t>コウザ</t>
    </rPh>
    <rPh sb="12" eb="15">
      <t>ガクエンサイ</t>
    </rPh>
    <rPh sb="17" eb="19">
      <t>サンカ</t>
    </rPh>
    <rPh sb="20" eb="22">
      <t>キョウイン</t>
    </rPh>
    <rPh sb="23" eb="25">
      <t>ガクセイ</t>
    </rPh>
    <rPh sb="27" eb="29">
      <t>コウリュウ</t>
    </rPh>
    <rPh sb="30" eb="33">
      <t>トショカン</t>
    </rPh>
    <rPh sb="33" eb="34">
      <t>トウ</t>
    </rPh>
    <rPh sb="35" eb="37">
      <t>シセツ</t>
    </rPh>
    <rPh sb="38" eb="40">
      <t>カツヨウ</t>
    </rPh>
    <phoneticPr fontId="1"/>
  </si>
  <si>
    <t>「アイデアポスト」、「市政懇談会」、「出前講座」、各種会議や意見交換会など、市民が意見や提案を伝える広聴の機会について（単一回答）</t>
    <phoneticPr fontId="1"/>
  </si>
  <si>
    <t>「広報ひろさき」、「市ホームページ」、「フェイスブック」、「出前講座」など市民に広く市政情報を提供する広報活動について（単一回答）</t>
    <phoneticPr fontId="1"/>
  </si>
  <si>
    <t>市から発信される情報はどこから入手していますか（３つまで）</t>
    <phoneticPr fontId="8"/>
  </si>
  <si>
    <t>弘前市の良いところを市外の人に伝えたいと思いますか（単一回答）</t>
    <phoneticPr fontId="1"/>
  </si>
  <si>
    <t>「広報ひろさき」などの広報活動による情報が役に立ちましたか（単一回答）</t>
    <phoneticPr fontId="8"/>
  </si>
  <si>
    <t>住みよいと思う理由をお答えください（３つまで）</t>
    <phoneticPr fontId="8"/>
  </si>
  <si>
    <t>市は、医療や福祉、産業、観光など、さまざまな分野で近隣市町村とうまく連携して取り組んでいると思いますか（単一回答）</t>
    <rPh sb="0" eb="1">
      <t>シ</t>
    </rPh>
    <rPh sb="3" eb="5">
      <t>イリョウ</t>
    </rPh>
    <rPh sb="6" eb="8">
      <t>フクシ</t>
    </rPh>
    <rPh sb="9" eb="11">
      <t>サンギョウ</t>
    </rPh>
    <rPh sb="12" eb="14">
      <t>カンコウ</t>
    </rPh>
    <rPh sb="22" eb="24">
      <t>ブンヤ</t>
    </rPh>
    <rPh sb="25" eb="27">
      <t>キンリン</t>
    </rPh>
    <rPh sb="27" eb="30">
      <t>シチョウソン</t>
    </rPh>
    <rPh sb="34" eb="36">
      <t>レンケイ</t>
    </rPh>
    <rPh sb="38" eb="39">
      <t>ト</t>
    </rPh>
    <rPh sb="40" eb="41">
      <t>ク</t>
    </rPh>
    <rPh sb="46" eb="47">
      <t>オモ</t>
    </rPh>
    <phoneticPr fontId="1"/>
  </si>
  <si>
    <t>公共施設の老朽化が進み、財政状況も厳しくなる中で、これからも維持し続けてほしい公共施設はありますか（３つまで）</t>
    <phoneticPr fontId="8"/>
  </si>
  <si>
    <t>公共施設を取り巻く厳しい状況の中で必要だと考える取り組みはありますか（２つまで）</t>
    <phoneticPr fontId="1"/>
  </si>
  <si>
    <t>保育料などの軽減に関する取り組みがなされている</t>
    <phoneticPr fontId="1"/>
  </si>
  <si>
    <t>保育料などの軽減に関する取り組みが不十分</t>
    <rPh sb="6" eb="8">
      <t>ケイゲン</t>
    </rPh>
    <phoneticPr fontId="1"/>
  </si>
  <si>
    <t>医療費の
軽減に
関する
取り組みがなされている</t>
    <phoneticPr fontId="1"/>
  </si>
  <si>
    <t>多子家族
世帯への
優遇に
関する
取り組みがなされている</t>
    <phoneticPr fontId="1"/>
  </si>
  <si>
    <t>子育て
支援
サービス
や施設の
数が
充実している</t>
    <phoneticPr fontId="1"/>
  </si>
  <si>
    <t>ある</t>
    <phoneticPr fontId="2"/>
  </si>
  <si>
    <t>ない</t>
    <phoneticPr fontId="2"/>
  </si>
  <si>
    <t>公共施設などに配置されているチラシ等</t>
    <phoneticPr fontId="1"/>
  </si>
  <si>
    <t>Ｒ３</t>
    <phoneticPr fontId="8"/>
  </si>
  <si>
    <t>Ｈ３１</t>
    <phoneticPr fontId="8"/>
  </si>
  <si>
    <t>町会や公民館、学校（コミュニティ・スクールの活動を含む）やPTA、NPO・ボランティア団体、企業などが行う地域の活動やイベントに参加していますか　（単一回答）</t>
    <rPh sb="0" eb="2">
      <t>チョウカイ</t>
    </rPh>
    <rPh sb="3" eb="6">
      <t>コウミンカン</t>
    </rPh>
    <rPh sb="7" eb="9">
      <t>ガッコウ</t>
    </rPh>
    <rPh sb="22" eb="24">
      <t>カツドウ</t>
    </rPh>
    <rPh sb="25" eb="26">
      <t>フク</t>
    </rPh>
    <rPh sb="43" eb="45">
      <t>ダンタイ</t>
    </rPh>
    <rPh sb="46" eb="48">
      <t>キギョウ</t>
    </rPh>
    <rPh sb="51" eb="52">
      <t>オコナ</t>
    </rPh>
    <rPh sb="53" eb="55">
      <t>チイキ</t>
    </rPh>
    <rPh sb="56" eb="58">
      <t>カツドウ</t>
    </rPh>
    <rPh sb="64" eb="66">
      <t>サンカ</t>
    </rPh>
    <phoneticPr fontId="1"/>
  </si>
  <si>
    <t>Ｒ3</t>
    <phoneticPr fontId="1"/>
  </si>
  <si>
    <t>Ｈ３１</t>
    <phoneticPr fontId="1"/>
  </si>
  <si>
    <r>
      <t xml:space="preserve">※問９で「１．そう思う」「２．どちらかといえばそう思う」と回答した方のみ
</t>
    </r>
    <r>
      <rPr>
        <sz val="8"/>
        <color theme="1"/>
        <rFont val="ＭＳ Ｐゴシック"/>
        <family val="3"/>
        <charset val="128"/>
      </rPr>
      <t>上段：回答数
下段：回答比率</t>
    </r>
    <rPh sb="29" eb="31">
      <t>カイトウ</t>
    </rPh>
    <rPh sb="33" eb="34">
      <t>カタ</t>
    </rPh>
    <phoneticPr fontId="1"/>
  </si>
  <si>
    <t>　（４１３）とします。</t>
    <phoneticPr fontId="1"/>
  </si>
  <si>
    <r>
      <t xml:space="preserve">※問９で「４．どちらかといえばそう思わない」「５．そう思わない」と回答した方のみ
</t>
    </r>
    <r>
      <rPr>
        <sz val="8"/>
        <color theme="1"/>
        <rFont val="ＭＳ Ｐゴシック"/>
        <family val="3"/>
        <charset val="128"/>
      </rPr>
      <t>上段：回答数
下段：回答比率</t>
    </r>
    <rPh sb="33" eb="35">
      <t>カイトウ</t>
    </rPh>
    <rPh sb="37" eb="38">
      <t>カタ</t>
    </rPh>
    <phoneticPr fontId="1"/>
  </si>
  <si>
    <t>　回答した件数（３８７）とします。</t>
    <phoneticPr fontId="1"/>
  </si>
  <si>
    <t>現在、足腰に痛みがありますか（単一回答）</t>
    <rPh sb="15" eb="19">
      <t>タンイツカイトウ</t>
    </rPh>
    <phoneticPr fontId="1"/>
  </si>
  <si>
    <t>8時間以上</t>
    <phoneticPr fontId="1"/>
  </si>
  <si>
    <t>7時間</t>
    <phoneticPr fontId="1"/>
  </si>
  <si>
    <t>6時間</t>
    <phoneticPr fontId="1"/>
  </si>
  <si>
    <t>5時間</t>
    <phoneticPr fontId="1"/>
  </si>
  <si>
    <t>4時間未満</t>
    <phoneticPr fontId="1"/>
  </si>
  <si>
    <t>問１４</t>
    <phoneticPr fontId="8"/>
  </si>
  <si>
    <t>平日の睡眠時間は、何時間くらいとっていますか（単一回答）</t>
    <phoneticPr fontId="8"/>
  </si>
  <si>
    <t>家庭での定期的な血圧測定</t>
    <phoneticPr fontId="1"/>
  </si>
  <si>
    <t>歩数計の使用</t>
    <phoneticPr fontId="1"/>
  </si>
  <si>
    <t>定期的な健診受診</t>
    <phoneticPr fontId="1"/>
  </si>
  <si>
    <t>あてはまるものはない</t>
    <phoneticPr fontId="1"/>
  </si>
  <si>
    <t>問１５</t>
    <phoneticPr fontId="8"/>
  </si>
  <si>
    <t>健康のために気を付けていることはありますか（複数回答）</t>
    <phoneticPr fontId="8"/>
  </si>
  <si>
    <t>塩分を
控える</t>
    <phoneticPr fontId="1"/>
  </si>
  <si>
    <t>間食を
控える</t>
    <phoneticPr fontId="1"/>
  </si>
  <si>
    <t>油物を
控える</t>
    <phoneticPr fontId="1"/>
  </si>
  <si>
    <t>１日３食
食べる</t>
    <phoneticPr fontId="1"/>
  </si>
  <si>
    <t>主食・主菜・副菜をそろえたバランスのとれた食事にする</t>
    <phoneticPr fontId="1"/>
  </si>
  <si>
    <t>食品購入の際などにエネルギー、塩分などの栄養成分表示を参考にする</t>
    <phoneticPr fontId="1"/>
  </si>
  <si>
    <t>野菜を
毎食とる</t>
    <phoneticPr fontId="1"/>
  </si>
  <si>
    <t>ゆっくりとよく
かんで
食べる</t>
    <phoneticPr fontId="1"/>
  </si>
  <si>
    <t>特になし</t>
    <phoneticPr fontId="1"/>
  </si>
  <si>
    <t>問１６</t>
    <phoneticPr fontId="8"/>
  </si>
  <si>
    <t>食事について気をつけていることはありますか（複数回答）</t>
    <phoneticPr fontId="8"/>
  </si>
  <si>
    <t>毎日食べている</t>
    <phoneticPr fontId="1"/>
  </si>
  <si>
    <t>ほとんどいつも食べている</t>
    <phoneticPr fontId="1"/>
  </si>
  <si>
    <t>時々食べている</t>
    <phoneticPr fontId="1"/>
  </si>
  <si>
    <t>まれに食べている</t>
    <phoneticPr fontId="1"/>
  </si>
  <si>
    <t>朝食は、毎日食べていますか（単一回答）</t>
    <rPh sb="14" eb="16">
      <t>タンイツ</t>
    </rPh>
    <phoneticPr fontId="8"/>
  </si>
  <si>
    <t>問１８</t>
    <rPh sb="0" eb="1">
      <t>ト</t>
    </rPh>
    <phoneticPr fontId="1"/>
  </si>
  <si>
    <t>問１９</t>
    <rPh sb="0" eb="1">
      <t>トイ</t>
    </rPh>
    <phoneticPr fontId="1"/>
  </si>
  <si>
    <t>問２０－１</t>
    <rPh sb="0" eb="1">
      <t>トイ</t>
    </rPh>
    <phoneticPr fontId="1"/>
  </si>
  <si>
    <t>Ｒ３</t>
    <phoneticPr fontId="1"/>
  </si>
  <si>
    <t>仕事</t>
    <rPh sb="0" eb="2">
      <t>シゴト</t>
    </rPh>
    <phoneticPr fontId="1"/>
  </si>
  <si>
    <t>社会活動</t>
    <rPh sb="0" eb="2">
      <t>シャカイ</t>
    </rPh>
    <rPh sb="2" eb="4">
      <t>カツドウ</t>
    </rPh>
    <phoneticPr fontId="1"/>
  </si>
  <si>
    <t>趣味</t>
    <rPh sb="0" eb="2">
      <t>シュミ</t>
    </rPh>
    <phoneticPr fontId="1"/>
  </si>
  <si>
    <t>外出</t>
    <rPh sb="0" eb="2">
      <t>ガイシュツ</t>
    </rPh>
    <phoneticPr fontId="1"/>
  </si>
  <si>
    <t>人との交流</t>
    <rPh sb="0" eb="1">
      <t>ヒト</t>
    </rPh>
    <rPh sb="3" eb="5">
      <t>コウリュウ</t>
    </rPh>
    <phoneticPr fontId="1"/>
  </si>
  <si>
    <t>問２０－２</t>
    <rPh sb="0" eb="1">
      <t>トイ</t>
    </rPh>
    <phoneticPr fontId="1"/>
  </si>
  <si>
    <t>※６０歳以上の方対象
どんなことに生きがいを感じていますか（複数回答）</t>
    <rPh sb="8" eb="10">
      <t>タイショウ</t>
    </rPh>
    <rPh sb="30" eb="34">
      <t>フクスウカイトウ</t>
    </rPh>
    <phoneticPr fontId="1"/>
  </si>
  <si>
    <t>※問20－2に対する回答の構成比については、母数を60歳以上と回答した件数(910)とします。</t>
    <rPh sb="22" eb="24">
      <t>ボスウ</t>
    </rPh>
    <rPh sb="27" eb="28">
      <t>サイ</t>
    </rPh>
    <rPh sb="28" eb="30">
      <t>イジョウ</t>
    </rPh>
    <rPh sb="31" eb="33">
      <t>カイトウ</t>
    </rPh>
    <rPh sb="35" eb="36">
      <t>ケン</t>
    </rPh>
    <rPh sb="36" eb="37">
      <t>スウ</t>
    </rPh>
    <phoneticPr fontId="1"/>
  </si>
  <si>
    <t>問２１</t>
    <phoneticPr fontId="8"/>
  </si>
  <si>
    <t>あなた、またはあなたの家族で６ヶ月以上、下記の状態の方はいますか（単一回答）</t>
    <rPh sb="33" eb="37">
      <t>タンイツカイトウ</t>
    </rPh>
    <phoneticPr fontId="8"/>
  </si>
  <si>
    <t>※問23－1に対する回答の構成比については、母数を６５歳未満と回答した件数(１，２３６)とします。</t>
    <rPh sb="28" eb="30">
      <t>ミマン</t>
    </rPh>
    <phoneticPr fontId="1"/>
  </si>
  <si>
    <t>※問23－2に対する回答の構成比については、母数を６５歳以上と回答した件数(７２８)とします。</t>
    <rPh sb="22" eb="24">
      <t>ボスウ</t>
    </rPh>
    <rPh sb="27" eb="28">
      <t>サイ</t>
    </rPh>
    <rPh sb="28" eb="30">
      <t>イジョウ</t>
    </rPh>
    <rPh sb="31" eb="33">
      <t>カイトウ</t>
    </rPh>
    <rPh sb="35" eb="36">
      <t>ケン</t>
    </rPh>
    <rPh sb="36" eb="37">
      <t>スウ</t>
    </rPh>
    <phoneticPr fontId="1"/>
  </si>
  <si>
    <r>
      <t xml:space="preserve">※問23－１で「２．参加したくない」、問24－２で「２．参加していない」と回答した方のみ
</t>
    </r>
    <r>
      <rPr>
        <sz val="8"/>
        <color theme="1"/>
        <rFont val="ＭＳ Ｐゴシック"/>
        <family val="3"/>
        <charset val="128"/>
      </rPr>
      <t>上段：回答数
下段：回答比率</t>
    </r>
    <rPh sb="1" eb="2">
      <t>トイ</t>
    </rPh>
    <rPh sb="37" eb="39">
      <t>カイトウ</t>
    </rPh>
    <rPh sb="41" eb="42">
      <t>カタ</t>
    </rPh>
    <phoneticPr fontId="1"/>
  </si>
  <si>
    <t>問２３－３</t>
    <phoneticPr fontId="8"/>
  </si>
  <si>
    <t>そう思った理由をお答えください
（複数回答）</t>
    <phoneticPr fontId="8"/>
  </si>
  <si>
    <t>※問23－３に対する回答の構成比については、母数を問23－１で「２．参加したくない」、問２３－２で「２．参加していない」と</t>
    <rPh sb="1" eb="2">
      <t>トイ</t>
    </rPh>
    <rPh sb="7" eb="8">
      <t>タイ</t>
    </rPh>
    <rPh sb="10" eb="12">
      <t>カイトウ</t>
    </rPh>
    <rPh sb="13" eb="16">
      <t>コウセイヒ</t>
    </rPh>
    <rPh sb="22" eb="24">
      <t>ボスウ</t>
    </rPh>
    <rPh sb="43" eb="44">
      <t>トイ</t>
    </rPh>
    <phoneticPr fontId="1"/>
  </si>
  <si>
    <t>　回答した件数（１，０７８）とします。</t>
    <phoneticPr fontId="8"/>
  </si>
  <si>
    <t>市内</t>
    <phoneticPr fontId="1"/>
  </si>
  <si>
    <t>中南津軽圏域</t>
    <phoneticPr fontId="1"/>
  </si>
  <si>
    <t>西北津軽圏域</t>
    <phoneticPr fontId="1"/>
  </si>
  <si>
    <t>その他青森県内</t>
    <phoneticPr fontId="1"/>
  </si>
  <si>
    <t>北東北</t>
    <phoneticPr fontId="1"/>
  </si>
  <si>
    <t>南東北</t>
    <phoneticPr fontId="1"/>
  </si>
  <si>
    <t>北海道</t>
    <phoneticPr fontId="1"/>
  </si>
  <si>
    <t>問２７</t>
    <phoneticPr fontId="8"/>
  </si>
  <si>
    <t>日帰りで近隣に旅行をするとしたら、どこへ行きたいですか（複数回答）</t>
    <phoneticPr fontId="8"/>
  </si>
  <si>
    <t>問２８</t>
    <phoneticPr fontId="8"/>
  </si>
  <si>
    <t>宿泊ありで近隣に旅行をするとしたら、どこへ行きたいですか（複数回答）</t>
    <phoneticPr fontId="8"/>
  </si>
  <si>
    <t>問３８</t>
    <rPh sb="0" eb="1">
      <t>トイ</t>
    </rPh>
    <phoneticPr fontId="1"/>
  </si>
  <si>
    <t>問３９</t>
    <rPh sb="0" eb="1">
      <t>トイ</t>
    </rPh>
    <phoneticPr fontId="1"/>
  </si>
  <si>
    <t>問４１</t>
    <rPh sb="0" eb="1">
      <t>トイ</t>
    </rPh>
    <phoneticPr fontId="1"/>
  </si>
  <si>
    <t>問４３</t>
    <phoneticPr fontId="8"/>
  </si>
  <si>
    <t>問４４</t>
    <phoneticPr fontId="1"/>
  </si>
  <si>
    <t>問４８</t>
    <rPh sb="0" eb="1">
      <t>トイ</t>
    </rPh>
    <phoneticPr fontId="1"/>
  </si>
  <si>
    <t>Ｈ３1</t>
    <phoneticPr fontId="8"/>
  </si>
  <si>
    <t>問５１</t>
    <phoneticPr fontId="8"/>
  </si>
  <si>
    <t>問５２</t>
    <rPh sb="0" eb="1">
      <t>トイ</t>
    </rPh>
    <phoneticPr fontId="1"/>
  </si>
  <si>
    <t>問５４</t>
    <rPh sb="0" eb="1">
      <t>トイ</t>
    </rPh>
    <phoneticPr fontId="1"/>
  </si>
  <si>
    <r>
      <t>※問５４で「１．住みよいと思う」と回答した方のみ</t>
    </r>
    <r>
      <rPr>
        <sz val="8"/>
        <color theme="1"/>
        <rFont val="ＭＳ Ｐゴシック"/>
        <family val="3"/>
        <charset val="128"/>
      </rPr>
      <t xml:space="preserve">
上段：回答数
下段：回答比率</t>
    </r>
    <rPh sb="1" eb="2">
      <t>トイ</t>
    </rPh>
    <rPh sb="8" eb="9">
      <t>ス</t>
    </rPh>
    <rPh sb="13" eb="14">
      <t>オモ</t>
    </rPh>
    <rPh sb="17" eb="19">
      <t>カイトウ</t>
    </rPh>
    <rPh sb="21" eb="22">
      <t>カタ</t>
    </rPh>
    <phoneticPr fontId="1"/>
  </si>
  <si>
    <t>問５４－１</t>
    <phoneticPr fontId="8"/>
  </si>
  <si>
    <t>※問５４ー１に対する回答の構成比については、母数を問５４で「１．住みよいと思う」と回答した件数（１，２２８）とします。</t>
    <rPh sb="1" eb="2">
      <t>トイ</t>
    </rPh>
    <rPh sb="7" eb="8">
      <t>タイ</t>
    </rPh>
    <rPh sb="10" eb="12">
      <t>カイトウ</t>
    </rPh>
    <rPh sb="13" eb="16">
      <t>コウセイヒ</t>
    </rPh>
    <rPh sb="22" eb="24">
      <t>ボスウ</t>
    </rPh>
    <phoneticPr fontId="1"/>
  </si>
  <si>
    <r>
      <t xml:space="preserve">※問５４で「２．住みにくいと思う」と回答した方のみ
</t>
    </r>
    <r>
      <rPr>
        <sz val="8"/>
        <color theme="1"/>
        <rFont val="ＭＳ Ｐゴシック"/>
        <family val="3"/>
        <charset val="128"/>
      </rPr>
      <t>上段：回答数
下段：回答比率</t>
    </r>
    <phoneticPr fontId="1"/>
  </si>
  <si>
    <t>問５４－２</t>
    <rPh sb="0" eb="1">
      <t>トイ</t>
    </rPh>
    <phoneticPr fontId="1"/>
  </si>
  <si>
    <t>※問５４ー２に対する回答の構成比については、母数を問５４で「２．住みにくいと思う」と回答した件数（１６９）とします。</t>
    <rPh sb="1" eb="2">
      <t>トイ</t>
    </rPh>
    <rPh sb="7" eb="8">
      <t>タイ</t>
    </rPh>
    <rPh sb="10" eb="12">
      <t>カイトウ</t>
    </rPh>
    <rPh sb="13" eb="16">
      <t>コウセイヒ</t>
    </rPh>
    <rPh sb="22" eb="24">
      <t>ボスウ</t>
    </rPh>
    <phoneticPr fontId="1"/>
  </si>
  <si>
    <t>問５５</t>
    <rPh sb="0" eb="1">
      <t>ト</t>
    </rPh>
    <phoneticPr fontId="1"/>
  </si>
  <si>
    <t>職場や町会・PTA活動の場など、地域社会全体で男女の地位や立場は平等になっていると思いますか（単一回答）</t>
    <rPh sb="0" eb="2">
      <t>ショクバ</t>
    </rPh>
    <rPh sb="3" eb="5">
      <t>チョウカイ</t>
    </rPh>
    <rPh sb="9" eb="11">
      <t>カツドウ</t>
    </rPh>
    <rPh sb="12" eb="13">
      <t>バ</t>
    </rPh>
    <rPh sb="16" eb="18">
      <t>チイキ</t>
    </rPh>
    <rPh sb="18" eb="20">
      <t>シャカイ</t>
    </rPh>
    <rPh sb="20" eb="22">
      <t>ゼンタイ</t>
    </rPh>
    <rPh sb="23" eb="25">
      <t>ダンジョ</t>
    </rPh>
    <rPh sb="26" eb="28">
      <t>チイ</t>
    </rPh>
    <rPh sb="29" eb="31">
      <t>タチバ</t>
    </rPh>
    <rPh sb="32" eb="34">
      <t>ビョウドウ</t>
    </rPh>
    <rPh sb="41" eb="42">
      <t>オモ</t>
    </rPh>
    <phoneticPr fontId="1"/>
  </si>
  <si>
    <t>問５６</t>
    <rPh sb="0" eb="1">
      <t>トイ</t>
    </rPh>
    <phoneticPr fontId="1"/>
  </si>
  <si>
    <t>「夫は外で働き、妻は家庭を守るべき」という考え方についてどう思いますか（単一回答）</t>
    <rPh sb="1" eb="2">
      <t>オット</t>
    </rPh>
    <rPh sb="8" eb="9">
      <t>ツマ</t>
    </rPh>
    <phoneticPr fontId="1"/>
  </si>
  <si>
    <t>問５７</t>
    <rPh sb="0" eb="1">
      <t>ト</t>
    </rPh>
    <phoneticPr fontId="1"/>
  </si>
  <si>
    <t>集会施設</t>
    <phoneticPr fontId="1"/>
  </si>
  <si>
    <t>文化施設</t>
    <phoneticPr fontId="1"/>
  </si>
  <si>
    <t>図書館・博物館</t>
    <phoneticPr fontId="1"/>
  </si>
  <si>
    <t>スポーツ施設</t>
    <phoneticPr fontId="1"/>
  </si>
  <si>
    <t>レクリエーション・
観光・
余暇施設</t>
    <phoneticPr fontId="1"/>
  </si>
  <si>
    <t>学校・教育施設</t>
    <phoneticPr fontId="1"/>
  </si>
  <si>
    <t>子育て支援施設</t>
    <phoneticPr fontId="1"/>
  </si>
  <si>
    <t>保健・福祉施設</t>
    <phoneticPr fontId="1"/>
  </si>
  <si>
    <t>市営住宅</t>
    <phoneticPr fontId="1"/>
  </si>
  <si>
    <t>問５８</t>
    <phoneticPr fontId="8"/>
  </si>
  <si>
    <t>斎場</t>
    <phoneticPr fontId="1"/>
  </si>
  <si>
    <t>病院・
診療所</t>
    <phoneticPr fontId="1"/>
  </si>
  <si>
    <t>問５９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</si>
</sst>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_);[Red]\(#,##0.0\)"/>
    <numFmt numFmtId="178" formatCode="0.0"/>
    <numFmt numFmtId="179" formatCode="0_);[Red]\(0\)"/>
    <numFmt numFmtId="180" formatCode="#,##0.0_ ;[Red]\-#,##0.0\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1"/>
      <color theme="1"/>
      <name val="ＭＳ Ｐゴシック"/>
      <family val="2"/>
      <charset val="128"/>
      <scheme val="minor"/>
    </font>
    <font>
      <sz val="11"/>
      <color theme="1"/>
      <name val="ＭＳ Ｐゴシック"/>
      <family val="3"/>
      <charset val="128"/>
      <scheme val="minor"/>
    </font>
    <font>
      <sz val="14"/>
      <name val="HG丸ｺﾞｼｯｸM-PRO"/>
      <family val="3"/>
      <charset val="128"/>
    </font>
    <font>
      <sz val="6"/>
      <name val="ＭＳ Ｐゴシック"/>
      <family val="3"/>
      <charset val="128"/>
      <scheme val="minor"/>
    </font>
    <font>
      <sz val="8"/>
      <color theme="1"/>
      <name val="ＭＳ Ｐゴシック"/>
      <family val="3"/>
      <charset val="128"/>
      <scheme val="minor"/>
    </font>
    <font>
      <b/>
      <i/>
      <sz val="8"/>
      <color theme="1"/>
      <name val="ＭＳ Ｐゴシック"/>
      <family val="3"/>
      <charset val="128"/>
      <scheme val="minor"/>
    </font>
    <font>
      <sz val="8"/>
      <color theme="1"/>
      <name val="ＭＳ Ｐゴシック"/>
      <family val="3"/>
      <charset val="128"/>
    </font>
    <font>
      <b/>
      <i/>
      <sz val="11"/>
      <color theme="1"/>
      <name val="ＭＳ Ｐゴシック"/>
      <family val="3"/>
      <charset val="128"/>
      <scheme val="minor"/>
    </font>
    <font>
      <b/>
      <i/>
      <sz val="9"/>
      <color theme="1"/>
      <name val="ＭＳ Ｐゴシック"/>
      <family val="3"/>
      <charset val="128"/>
    </font>
    <font>
      <b/>
      <i/>
      <sz val="9"/>
      <color theme="1"/>
      <name val="ＭＳ Ｐゴシック"/>
      <family val="3"/>
      <charset val="128"/>
      <scheme val="minor"/>
    </font>
    <font>
      <sz val="14"/>
      <color theme="1"/>
      <name val="HG丸ｺﾞｼｯｸM-PRO"/>
      <family val="3"/>
      <charset val="128"/>
    </font>
    <font>
      <sz val="9"/>
      <color theme="1"/>
      <name val="ＭＳ Ｐゴシック"/>
      <family val="3"/>
      <charset val="128"/>
    </font>
    <font>
      <sz val="9"/>
      <color theme="1"/>
      <name val="ＭＳ 明朝"/>
      <family val="1"/>
      <charset val="128"/>
    </font>
    <font>
      <sz val="10"/>
      <color theme="1"/>
      <name val="ＭＳ Ｐゴシック"/>
      <family val="3"/>
      <charset val="128"/>
    </font>
    <font>
      <b/>
      <i/>
      <sz val="8"/>
      <color theme="1"/>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auto="1"/>
      </top>
      <bottom style="thin">
        <color auto="1"/>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auto="1"/>
      </top>
      <bottom style="thin">
        <color auto="1"/>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7">
    <xf numFmtId="0" fontId="0"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cellStyleXfs>
  <cellXfs count="305">
    <xf numFmtId="0" fontId="0" fillId="0" borderId="0" xfId="0">
      <alignment vertical="center"/>
    </xf>
    <xf numFmtId="0" fontId="4" fillId="0" borderId="0" xfId="3" applyFont="1" applyFill="1" applyBorder="1">
      <alignment vertical="center"/>
    </xf>
    <xf numFmtId="0" fontId="3" fillId="0" borderId="0" xfId="3" applyFont="1" applyFill="1">
      <alignment vertical="center"/>
    </xf>
    <xf numFmtId="0" fontId="15" fillId="2" borderId="0" xfId="3" applyFont="1" applyFill="1">
      <alignment vertical="center"/>
    </xf>
    <xf numFmtId="0" fontId="7" fillId="2" borderId="0" xfId="3" applyFont="1" applyFill="1">
      <alignment vertical="center"/>
    </xf>
    <xf numFmtId="179" fontId="16" fillId="2" borderId="0" xfId="3" applyNumberFormat="1" applyFont="1" applyFill="1" applyBorder="1">
      <alignment vertical="center"/>
    </xf>
    <xf numFmtId="179" fontId="16" fillId="2" borderId="0" xfId="3" applyNumberFormat="1" applyFont="1" applyFill="1">
      <alignment vertical="center"/>
    </xf>
    <xf numFmtId="0" fontId="17" fillId="2" borderId="0" xfId="3" applyFont="1" applyFill="1">
      <alignment vertical="center"/>
    </xf>
    <xf numFmtId="0" fontId="4" fillId="2" borderId="0" xfId="3" applyFont="1" applyFill="1">
      <alignment vertical="center"/>
    </xf>
    <xf numFmtId="38" fontId="11" fillId="2" borderId="14" xfId="6" applyFont="1" applyFill="1" applyBorder="1" applyAlignment="1">
      <alignment horizontal="right" vertical="center"/>
    </xf>
    <xf numFmtId="178" fontId="11" fillId="2" borderId="17" xfId="3" applyNumberFormat="1" applyFont="1" applyFill="1" applyBorder="1" applyAlignment="1">
      <alignment horizontal="righ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179" fontId="11" fillId="2" borderId="0" xfId="3" applyNumberFormat="1" applyFont="1" applyFill="1" applyBorder="1" applyAlignment="1">
      <alignment horizontal="center" vertical="center" shrinkToFit="1"/>
    </xf>
    <xf numFmtId="178" fontId="11" fillId="2" borderId="0" xfId="3" applyNumberFormat="1" applyFont="1" applyFill="1" applyBorder="1" applyAlignment="1">
      <alignment horizontal="right" vertical="center"/>
    </xf>
    <xf numFmtId="0" fontId="16" fillId="2" borderId="0" xfId="3" applyNumberFormat="1" applyFont="1" applyFill="1" applyAlignment="1">
      <alignment vertical="center"/>
    </xf>
    <xf numFmtId="0" fontId="17" fillId="2" borderId="0" xfId="3" applyNumberFormat="1" applyFont="1" applyFill="1" applyAlignment="1">
      <alignment vertical="center"/>
    </xf>
    <xf numFmtId="0" fontId="4" fillId="2" borderId="0" xfId="3" applyNumberFormat="1" applyFont="1" applyFill="1" applyAlignment="1">
      <alignment vertical="center"/>
    </xf>
    <xf numFmtId="179" fontId="11" fillId="2" borderId="19" xfId="3" applyNumberFormat="1" applyFont="1" applyFill="1" applyBorder="1" applyAlignment="1">
      <alignment horizontal="center" vertical="center"/>
    </xf>
    <xf numFmtId="179" fontId="11" fillId="2" borderId="21" xfId="3" applyNumberFormat="1" applyFont="1" applyFill="1" applyBorder="1" applyAlignment="1">
      <alignment horizontal="center" vertical="center"/>
    </xf>
    <xf numFmtId="179" fontId="11" fillId="2" borderId="16" xfId="3" applyNumberFormat="1" applyFont="1" applyFill="1" applyBorder="1" applyAlignment="1">
      <alignment horizontal="center" vertical="center" wrapText="1"/>
    </xf>
    <xf numFmtId="179" fontId="11" fillId="2" borderId="11" xfId="3" applyNumberFormat="1" applyFont="1" applyFill="1" applyBorder="1" applyAlignment="1">
      <alignment horizontal="center" vertical="center" wrapText="1"/>
    </xf>
    <xf numFmtId="38" fontId="11" fillId="2" borderId="14" xfId="6" applyFont="1" applyFill="1" applyBorder="1" applyAlignment="1">
      <alignment horizontal="right" vertical="center" wrapText="1"/>
    </xf>
    <xf numFmtId="38" fontId="11" fillId="2" borderId="15" xfId="6" applyFont="1" applyFill="1" applyBorder="1" applyAlignment="1">
      <alignment horizontal="right" vertical="center"/>
    </xf>
    <xf numFmtId="38" fontId="11" fillId="2" borderId="9" xfId="6" applyFont="1" applyFill="1" applyBorder="1" applyAlignment="1">
      <alignment horizontal="right" vertical="center"/>
    </xf>
    <xf numFmtId="38" fontId="17" fillId="2" borderId="0" xfId="6" applyFont="1" applyFill="1">
      <alignment vertical="center"/>
    </xf>
    <xf numFmtId="38" fontId="4" fillId="2" borderId="0" xfId="6" applyFont="1" applyFill="1">
      <alignment vertical="center"/>
    </xf>
    <xf numFmtId="178" fontId="11" fillId="2" borderId="17" xfId="3" applyNumberFormat="1" applyFont="1" applyFill="1" applyBorder="1" applyAlignment="1">
      <alignment horizontal="right" vertical="center" wrapText="1"/>
    </xf>
    <xf numFmtId="178" fontId="11" fillId="2" borderId="18" xfId="3" applyNumberFormat="1" applyFont="1" applyFill="1" applyBorder="1" applyAlignment="1">
      <alignment horizontal="right" vertical="center"/>
    </xf>
    <xf numFmtId="178" fontId="11" fillId="2" borderId="20" xfId="3" applyNumberFormat="1" applyFont="1" applyFill="1" applyBorder="1" applyAlignment="1">
      <alignment horizontal="right" vertical="center"/>
    </xf>
    <xf numFmtId="179" fontId="16" fillId="2" borderId="0" xfId="3" applyNumberFormat="1" applyFont="1" applyFill="1" applyBorder="1" applyAlignment="1">
      <alignment horizontal="center" vertical="center" shrinkToFit="1"/>
    </xf>
    <xf numFmtId="179" fontId="16" fillId="2" borderId="0" xfId="3" applyNumberFormat="1" applyFont="1" applyFill="1" applyBorder="1" applyAlignment="1">
      <alignment horizontal="left" vertical="center" wrapText="1"/>
    </xf>
    <xf numFmtId="179" fontId="16" fillId="2" borderId="0" xfId="3" applyNumberFormat="1" applyFont="1" applyFill="1" applyBorder="1" applyAlignment="1">
      <alignment vertical="center" shrinkToFit="1"/>
    </xf>
    <xf numFmtId="179" fontId="18" fillId="2" borderId="0" xfId="3" applyNumberFormat="1" applyFont="1" applyFill="1" applyBorder="1" applyAlignment="1">
      <alignment vertical="center"/>
    </xf>
    <xf numFmtId="0" fontId="17" fillId="2" borderId="0" xfId="3" applyFont="1" applyFill="1" applyBorder="1">
      <alignment vertical="center"/>
    </xf>
    <xf numFmtId="0" fontId="4" fillId="2" borderId="0" xfId="3" applyFont="1" applyFill="1" applyBorder="1">
      <alignment vertical="center"/>
    </xf>
    <xf numFmtId="179" fontId="18" fillId="2" borderId="0" xfId="3" applyNumberFormat="1" applyFont="1" applyFill="1" applyBorder="1" applyAlignment="1">
      <alignment horizontal="center" vertical="center"/>
    </xf>
    <xf numFmtId="179" fontId="18" fillId="2" borderId="0" xfId="3" applyNumberFormat="1" applyFont="1" applyFill="1" applyBorder="1" applyAlignment="1">
      <alignment horizontal="center" vertical="center" textRotation="255"/>
    </xf>
    <xf numFmtId="0" fontId="17" fillId="2" borderId="0" xfId="3" applyFont="1" applyFill="1" applyAlignment="1">
      <alignment horizontal="center" vertical="center"/>
    </xf>
    <xf numFmtId="0" fontId="4" fillId="2" borderId="0" xfId="3" applyFont="1" applyFill="1" applyAlignment="1">
      <alignment horizontal="center" vertical="center"/>
    </xf>
    <xf numFmtId="179" fontId="11" fillId="2" borderId="0" xfId="3" applyNumberFormat="1" applyFont="1" applyFill="1" applyBorder="1" applyAlignment="1">
      <alignment horizontal="center" vertical="center" wrapText="1"/>
    </xf>
    <xf numFmtId="179" fontId="11" fillId="2" borderId="0" xfId="3" applyNumberFormat="1" applyFont="1" applyFill="1" applyBorder="1" applyAlignment="1">
      <alignment horizontal="center" vertical="center" wrapText="1" shrinkToFit="1"/>
    </xf>
    <xf numFmtId="179" fontId="11" fillId="2" borderId="9" xfId="3" applyNumberFormat="1" applyFont="1" applyFill="1" applyBorder="1" applyAlignment="1">
      <alignment horizontal="left"/>
    </xf>
    <xf numFmtId="38" fontId="18" fillId="2" borderId="0" xfId="6" applyFont="1" applyFill="1" applyBorder="1" applyAlignment="1">
      <alignment vertical="center" wrapText="1"/>
    </xf>
    <xf numFmtId="38" fontId="18" fillId="2" borderId="0" xfId="6" applyFont="1" applyFill="1" applyBorder="1" applyAlignment="1">
      <alignment vertical="center"/>
    </xf>
    <xf numFmtId="38" fontId="17" fillId="2" borderId="0" xfId="6" applyFont="1" applyFill="1" applyAlignment="1">
      <alignment vertical="center"/>
    </xf>
    <xf numFmtId="38" fontId="4" fillId="2" borderId="0" xfId="6" applyFont="1" applyFill="1" applyAlignment="1">
      <alignment vertical="center"/>
    </xf>
    <xf numFmtId="178" fontId="18" fillId="2" borderId="0" xfId="3" applyNumberFormat="1" applyFont="1" applyFill="1" applyBorder="1" applyAlignment="1">
      <alignment vertical="center" wrapText="1"/>
    </xf>
    <xf numFmtId="178" fontId="18" fillId="2" borderId="0" xfId="3" applyNumberFormat="1" applyFont="1" applyFill="1" applyBorder="1" applyAlignment="1">
      <alignment vertical="center"/>
    </xf>
    <xf numFmtId="0" fontId="17" fillId="2" borderId="0" xfId="3" applyFont="1" applyFill="1" applyAlignment="1">
      <alignment vertical="center"/>
    </xf>
    <xf numFmtId="0" fontId="4" fillId="2" borderId="0" xfId="3" applyFont="1" applyFill="1" applyAlignment="1">
      <alignment vertical="center"/>
    </xf>
    <xf numFmtId="180" fontId="18" fillId="2" borderId="0" xfId="6" applyNumberFormat="1" applyFont="1" applyFill="1" applyBorder="1" applyAlignment="1">
      <alignment vertical="center"/>
    </xf>
    <xf numFmtId="179" fontId="18" fillId="2" borderId="2" xfId="3" applyNumberFormat="1" applyFont="1" applyFill="1" applyBorder="1" applyAlignment="1">
      <alignment horizontal="center" vertical="center" shrinkToFit="1"/>
    </xf>
    <xf numFmtId="178" fontId="18" fillId="2" borderId="2" xfId="2" applyNumberFormat="1" applyFont="1" applyFill="1" applyBorder="1" applyAlignment="1">
      <alignment vertical="center"/>
    </xf>
    <xf numFmtId="178" fontId="18" fillId="2" borderId="0" xfId="2" applyNumberFormat="1" applyFont="1" applyFill="1" applyBorder="1" applyAlignment="1">
      <alignment vertical="center"/>
    </xf>
    <xf numFmtId="38" fontId="16" fillId="2" borderId="0" xfId="6" applyFont="1" applyFill="1">
      <alignment vertical="center"/>
    </xf>
    <xf numFmtId="38" fontId="16" fillId="2" borderId="0" xfId="6" applyFont="1" applyFill="1" applyAlignment="1">
      <alignment vertical="center"/>
    </xf>
    <xf numFmtId="179" fontId="16" fillId="2" borderId="0" xfId="3" applyNumberFormat="1" applyFont="1" applyFill="1" applyAlignment="1">
      <alignment vertical="center" shrinkToFit="1"/>
    </xf>
    <xf numFmtId="0" fontId="17" fillId="2" borderId="10" xfId="3" applyFont="1" applyFill="1" applyBorder="1">
      <alignment vertical="center"/>
    </xf>
    <xf numFmtId="179" fontId="11" fillId="2" borderId="14" xfId="3" applyNumberFormat="1" applyFont="1" applyFill="1" applyBorder="1" applyAlignment="1">
      <alignment horizontal="center" vertical="center" wrapText="1"/>
    </xf>
    <xf numFmtId="179" fontId="11" fillId="2" borderId="14" xfId="3" applyNumberFormat="1" applyFont="1" applyFill="1" applyBorder="1" applyAlignment="1">
      <alignment horizontal="center" vertical="center" wrapText="1" shrinkToFit="1"/>
    </xf>
    <xf numFmtId="179" fontId="11" fillId="2" borderId="25" xfId="3" applyNumberFormat="1" applyFont="1" applyFill="1" applyBorder="1" applyAlignment="1">
      <alignment horizontal="center" vertical="center" wrapText="1"/>
    </xf>
    <xf numFmtId="179" fontId="11" fillId="2" borderId="10" xfId="3" applyNumberFormat="1" applyFont="1" applyFill="1" applyBorder="1" applyAlignment="1">
      <alignment horizontal="center" vertical="center" wrapText="1"/>
    </xf>
    <xf numFmtId="38" fontId="11" fillId="2" borderId="14" xfId="6" applyFont="1" applyFill="1" applyBorder="1" applyAlignment="1">
      <alignment vertical="center" shrinkToFit="1"/>
    </xf>
    <xf numFmtId="38" fontId="11" fillId="2" borderId="8" xfId="6" applyFont="1" applyFill="1" applyBorder="1" applyAlignment="1">
      <alignment horizontal="right" vertical="center"/>
    </xf>
    <xf numFmtId="38" fontId="11" fillId="2" borderId="24" xfId="6" applyFont="1" applyFill="1" applyBorder="1" applyAlignment="1">
      <alignment horizontal="right" vertical="center"/>
    </xf>
    <xf numFmtId="38" fontId="18" fillId="2" borderId="10" xfId="6" applyFont="1" applyFill="1" applyBorder="1" applyAlignment="1">
      <alignment vertical="center"/>
    </xf>
    <xf numFmtId="178" fontId="11" fillId="2" borderId="20" xfId="2" applyNumberFormat="1" applyFont="1" applyFill="1" applyBorder="1" applyAlignment="1">
      <alignment horizontal="right" vertical="center"/>
    </xf>
    <xf numFmtId="178" fontId="11" fillId="2" borderId="17" xfId="2" applyNumberFormat="1" applyFont="1" applyFill="1" applyBorder="1" applyAlignment="1">
      <alignment horizontal="right" vertical="center"/>
    </xf>
    <xf numFmtId="179" fontId="18" fillId="2" borderId="10" xfId="3" applyNumberFormat="1" applyFont="1" applyFill="1" applyBorder="1" applyAlignment="1">
      <alignment horizontal="center" vertical="center"/>
    </xf>
    <xf numFmtId="178" fontId="11" fillId="2" borderId="12" xfId="2" applyNumberFormat="1" applyFont="1" applyFill="1" applyBorder="1" applyAlignment="1">
      <alignment horizontal="right" vertical="center"/>
    </xf>
    <xf numFmtId="178" fontId="18" fillId="2" borderId="10" xfId="2" applyNumberFormat="1" applyFont="1" applyFill="1" applyBorder="1" applyAlignment="1">
      <alignment vertical="center"/>
    </xf>
    <xf numFmtId="0" fontId="5" fillId="0" borderId="7" xfId="0" applyFont="1" applyBorder="1" applyAlignment="1">
      <alignment horizontal="center" vertical="center" shrinkToFit="1"/>
    </xf>
    <xf numFmtId="0" fontId="5" fillId="0" borderId="0" xfId="0" applyFont="1" applyBorder="1" applyAlignment="1">
      <alignment horizontal="left" vertical="center" wrapText="1"/>
    </xf>
    <xf numFmtId="178" fontId="18" fillId="2" borderId="0" xfId="3" applyNumberFormat="1" applyFont="1" applyFill="1" applyBorder="1" applyAlignment="1">
      <alignment horizontal="right" vertical="center"/>
    </xf>
    <xf numFmtId="178" fontId="18" fillId="2" borderId="0" xfId="3" applyNumberFormat="1" applyFont="1" applyFill="1" applyBorder="1" applyAlignment="1">
      <alignment horizontal="right" vertical="center" wrapText="1"/>
    </xf>
    <xf numFmtId="179" fontId="11" fillId="2" borderId="17" xfId="3" applyNumberFormat="1" applyFont="1" applyFill="1" applyBorder="1" applyAlignment="1">
      <alignment horizontal="center" vertical="center" wrapText="1"/>
    </xf>
    <xf numFmtId="179" fontId="11" fillId="2" borderId="13" xfId="3" applyNumberFormat="1" applyFont="1" applyFill="1" applyBorder="1" applyAlignment="1">
      <alignment horizontal="center" vertical="center" wrapText="1"/>
    </xf>
    <xf numFmtId="178" fontId="9" fillId="2" borderId="20" xfId="3" applyNumberFormat="1" applyFont="1" applyFill="1" applyBorder="1" applyAlignment="1">
      <alignment horizontal="right" vertical="center"/>
    </xf>
    <xf numFmtId="178" fontId="9" fillId="2" borderId="17" xfId="3" applyNumberFormat="1" applyFont="1" applyFill="1" applyBorder="1" applyAlignment="1">
      <alignment horizontal="right" vertical="center"/>
    </xf>
    <xf numFmtId="38" fontId="9" fillId="2" borderId="24" xfId="6" applyFont="1" applyFill="1" applyBorder="1" applyAlignment="1">
      <alignment horizontal="right" vertical="center"/>
    </xf>
    <xf numFmtId="38" fontId="9" fillId="2" borderId="14" xfId="6" applyFont="1" applyFill="1" applyBorder="1" applyAlignment="1">
      <alignment horizontal="right" vertical="center"/>
    </xf>
    <xf numFmtId="179" fontId="18" fillId="2" borderId="0" xfId="3" applyNumberFormat="1" applyFont="1" applyFill="1" applyBorder="1" applyAlignment="1">
      <alignment horizontal="center" vertical="center" shrinkToFit="1"/>
    </xf>
    <xf numFmtId="0" fontId="11" fillId="2" borderId="0" xfId="1" applyFont="1" applyFill="1" applyBorder="1" applyAlignment="1">
      <alignment horizontal="center" vertical="center"/>
    </xf>
    <xf numFmtId="0" fontId="17" fillId="2" borderId="0" xfId="1" applyFont="1" applyFill="1">
      <alignment vertical="center"/>
    </xf>
    <xf numFmtId="0" fontId="4" fillId="2" borderId="0" xfId="1" applyFont="1" applyFill="1">
      <alignment vertical="center"/>
    </xf>
    <xf numFmtId="0" fontId="11" fillId="2" borderId="0" xfId="1" applyFont="1" applyFill="1" applyBorder="1" applyAlignment="1">
      <alignment horizontal="center" vertical="top" wrapText="1"/>
    </xf>
    <xf numFmtId="0" fontId="18" fillId="2" borderId="0" xfId="1" applyFont="1" applyFill="1" applyBorder="1" applyAlignment="1">
      <alignment horizontal="center" vertical="center"/>
    </xf>
    <xf numFmtId="0" fontId="20" fillId="2" borderId="0" xfId="1" applyFont="1" applyFill="1">
      <alignment vertical="center"/>
    </xf>
    <xf numFmtId="0" fontId="3" fillId="2" borderId="0" xfId="1" applyFont="1" applyFill="1">
      <alignment vertical="center"/>
    </xf>
    <xf numFmtId="0" fontId="13" fillId="2" borderId="0" xfId="1" applyFont="1" applyFill="1" applyBorder="1" applyAlignment="1">
      <alignment horizontal="left" vertical="center" wrapText="1"/>
    </xf>
    <xf numFmtId="0" fontId="18" fillId="2" borderId="10" xfId="1" applyFont="1" applyFill="1" applyBorder="1" applyAlignment="1">
      <alignment horizontal="center" vertical="center"/>
    </xf>
    <xf numFmtId="0" fontId="11" fillId="2" borderId="10" xfId="1" applyFont="1" applyFill="1" applyBorder="1" applyAlignment="1">
      <alignment horizontal="center" vertical="top" wrapText="1"/>
    </xf>
    <xf numFmtId="0" fontId="13" fillId="2" borderId="0" xfId="1" applyFont="1" applyFill="1" applyBorder="1" applyAlignment="1">
      <alignment horizontal="left" vertical="center"/>
    </xf>
    <xf numFmtId="178" fontId="11" fillId="2" borderId="18" xfId="2" applyNumberFormat="1" applyFont="1" applyFill="1" applyBorder="1" applyAlignment="1">
      <alignment horizontal="right" vertical="center"/>
    </xf>
    <xf numFmtId="0" fontId="9" fillId="0" borderId="0" xfId="0" applyFont="1" applyBorder="1" applyAlignment="1">
      <alignment horizontal="center" vertical="center" shrinkToFit="1"/>
    </xf>
    <xf numFmtId="0" fontId="9" fillId="0" borderId="7" xfId="0" applyFont="1" applyBorder="1" applyAlignment="1">
      <alignment horizontal="left" vertical="center" wrapText="1"/>
    </xf>
    <xf numFmtId="0" fontId="9" fillId="0" borderId="1" xfId="0" applyFont="1" applyBorder="1" applyAlignment="1">
      <alignment horizontal="center" vertical="center" shrinkToFit="1"/>
    </xf>
    <xf numFmtId="178" fontId="11" fillId="2" borderId="1" xfId="3" applyNumberFormat="1" applyFont="1" applyFill="1" applyBorder="1" applyAlignment="1">
      <alignment horizontal="right" vertical="center"/>
    </xf>
    <xf numFmtId="178" fontId="11" fillId="2" borderId="1" xfId="2" applyNumberFormat="1" applyFont="1" applyFill="1" applyBorder="1" applyAlignment="1">
      <alignment horizontal="right" vertical="center"/>
    </xf>
    <xf numFmtId="179" fontId="11" fillId="2" borderId="0" xfId="3" applyNumberFormat="1" applyFont="1" applyFill="1" applyBorder="1" applyAlignment="1">
      <alignment horizontal="center" vertical="center"/>
    </xf>
    <xf numFmtId="38" fontId="11" fillId="2" borderId="0" xfId="6" applyFont="1" applyFill="1" applyBorder="1" applyAlignment="1">
      <alignment horizontal="right" vertical="center"/>
    </xf>
    <xf numFmtId="178" fontId="11" fillId="2" borderId="0" xfId="3" applyNumberFormat="1" applyFont="1" applyFill="1" applyBorder="1" applyAlignment="1">
      <alignment horizontal="right" vertical="center" wrapText="1"/>
    </xf>
    <xf numFmtId="178" fontId="9" fillId="2" borderId="0" xfId="3" applyNumberFormat="1" applyFont="1" applyFill="1" applyBorder="1" applyAlignment="1">
      <alignment horizontal="right" vertical="center"/>
    </xf>
    <xf numFmtId="0" fontId="17" fillId="2" borderId="0" xfId="1" applyFont="1" applyFill="1" applyBorder="1">
      <alignment vertical="center"/>
    </xf>
    <xf numFmtId="38" fontId="11" fillId="2" borderId="10" xfId="6" applyFont="1" applyFill="1" applyBorder="1" applyAlignment="1">
      <alignment horizontal="right" vertical="center"/>
    </xf>
    <xf numFmtId="178" fontId="11" fillId="2" borderId="10" xfId="3" applyNumberFormat="1" applyFont="1" applyFill="1" applyBorder="1" applyAlignment="1">
      <alignment horizontal="right" vertical="center"/>
    </xf>
    <xf numFmtId="179" fontId="16" fillId="0" borderId="0" xfId="3" applyNumberFormat="1" applyFont="1" applyFill="1" applyBorder="1" applyAlignment="1">
      <alignment horizontal="center" vertical="center" shrinkToFit="1"/>
    </xf>
    <xf numFmtId="179" fontId="16" fillId="0" borderId="0" xfId="3" applyNumberFormat="1" applyFont="1" applyFill="1" applyBorder="1" applyAlignment="1">
      <alignment horizontal="left" vertical="center" wrapText="1"/>
    </xf>
    <xf numFmtId="179" fontId="16" fillId="0" borderId="0" xfId="3" applyNumberFormat="1" applyFont="1" applyFill="1" applyBorder="1" applyAlignment="1">
      <alignment vertical="center" shrinkToFit="1"/>
    </xf>
    <xf numFmtId="179" fontId="18" fillId="0" borderId="0" xfId="3" applyNumberFormat="1" applyFont="1" applyFill="1" applyBorder="1" applyAlignment="1">
      <alignment vertical="center"/>
    </xf>
    <xf numFmtId="0" fontId="17" fillId="0" borderId="0" xfId="3" applyFont="1" applyFill="1" applyBorder="1">
      <alignment vertical="center"/>
    </xf>
    <xf numFmtId="0" fontId="11" fillId="2" borderId="14" xfId="1" applyFont="1" applyFill="1" applyBorder="1">
      <alignment vertical="center"/>
    </xf>
    <xf numFmtId="0" fontId="17" fillId="2" borderId="10" xfId="1" applyFont="1" applyFill="1" applyBorder="1">
      <alignment vertical="center"/>
    </xf>
    <xf numFmtId="179" fontId="11" fillId="2" borderId="22" xfId="3" applyNumberFormat="1" applyFont="1" applyFill="1" applyBorder="1" applyAlignment="1">
      <alignment horizontal="center" vertical="center"/>
    </xf>
    <xf numFmtId="178" fontId="9" fillId="2" borderId="13" xfId="3" applyNumberFormat="1" applyFont="1" applyFill="1" applyBorder="1" applyAlignment="1">
      <alignment horizontal="right" vertical="center"/>
    </xf>
    <xf numFmtId="178" fontId="11" fillId="2" borderId="13" xfId="3" applyNumberFormat="1" applyFont="1" applyFill="1" applyBorder="1" applyAlignment="1">
      <alignment horizontal="right" vertical="center"/>
    </xf>
    <xf numFmtId="178" fontId="11" fillId="2" borderId="11" xfId="3" applyNumberFormat="1" applyFont="1" applyFill="1" applyBorder="1" applyAlignment="1">
      <alignment horizontal="right" vertical="center"/>
    </xf>
    <xf numFmtId="179" fontId="18" fillId="2" borderId="7" xfId="3" applyNumberFormat="1" applyFont="1" applyFill="1" applyBorder="1" applyAlignment="1">
      <alignment horizontal="center" vertical="center" shrinkToFit="1"/>
    </xf>
    <xf numFmtId="179" fontId="16" fillId="2" borderId="7" xfId="3" applyNumberFormat="1" applyFont="1" applyFill="1" applyBorder="1" applyAlignment="1">
      <alignment horizontal="center" vertical="center" shrinkToFit="1"/>
    </xf>
    <xf numFmtId="178" fontId="18" fillId="2" borderId="7" xfId="2" applyNumberFormat="1" applyFont="1" applyFill="1" applyBorder="1" applyAlignment="1">
      <alignment horizontal="right" vertical="center"/>
    </xf>
    <xf numFmtId="178" fontId="18" fillId="2" borderId="7" xfId="3" applyNumberFormat="1" applyFont="1" applyFill="1" applyBorder="1" applyAlignment="1">
      <alignment horizontal="right" vertical="center"/>
    </xf>
    <xf numFmtId="179" fontId="16" fillId="2" borderId="10" xfId="3" applyNumberFormat="1" applyFont="1" applyFill="1" applyBorder="1">
      <alignment vertical="center"/>
    </xf>
    <xf numFmtId="178" fontId="11" fillId="2" borderId="0" xfId="2" applyNumberFormat="1" applyFont="1" applyFill="1" applyBorder="1" applyAlignment="1">
      <alignment horizontal="right" vertical="center"/>
    </xf>
    <xf numFmtId="178" fontId="18" fillId="2" borderId="0" xfId="2" applyNumberFormat="1" applyFont="1" applyFill="1" applyBorder="1" applyAlignment="1">
      <alignment horizontal="right" vertical="center"/>
    </xf>
    <xf numFmtId="0" fontId="9" fillId="0" borderId="0" xfId="0" applyFont="1" applyBorder="1" applyAlignment="1">
      <alignment vertical="center" shrinkToFit="1"/>
    </xf>
    <xf numFmtId="0" fontId="5" fillId="0" borderId="0" xfId="0" applyFont="1" applyBorder="1" applyAlignment="1">
      <alignment horizontal="center" vertical="center" shrinkToFit="1"/>
    </xf>
    <xf numFmtId="0" fontId="10" fillId="0" borderId="0" xfId="0" applyFont="1" applyBorder="1" applyAlignment="1">
      <alignment horizontal="left" vertical="center" wrapText="1"/>
    </xf>
    <xf numFmtId="0" fontId="12" fillId="0" borderId="0" xfId="0" applyFont="1" applyAlignment="1">
      <alignment vertical="center"/>
    </xf>
    <xf numFmtId="0" fontId="5" fillId="0" borderId="0" xfId="0" applyFont="1" applyAlignment="1">
      <alignment vertical="center" wrapText="1" shrinkToFit="1"/>
    </xf>
    <xf numFmtId="0" fontId="12" fillId="0" borderId="0" xfId="0" applyFont="1" applyBorder="1" applyAlignment="1">
      <alignment vertical="center"/>
    </xf>
    <xf numFmtId="0" fontId="5" fillId="0" borderId="0" xfId="0" applyFont="1" applyBorder="1" applyAlignment="1">
      <alignment vertical="center"/>
    </xf>
    <xf numFmtId="0" fontId="11" fillId="2" borderId="10" xfId="1" applyFont="1" applyFill="1" applyBorder="1" applyAlignment="1">
      <alignment horizontal="center" vertical="center"/>
    </xf>
    <xf numFmtId="0" fontId="19" fillId="2" borderId="0" xfId="1" applyFont="1" applyFill="1" applyBorder="1" applyAlignment="1">
      <alignment vertical="center" wrapText="1"/>
    </xf>
    <xf numFmtId="0" fontId="13" fillId="2" borderId="0" xfId="1" applyFont="1" applyFill="1" applyBorder="1" applyAlignment="1">
      <alignment vertical="center" wrapText="1"/>
    </xf>
    <xf numFmtId="38" fontId="20" fillId="2" borderId="0" xfId="6" applyFont="1" applyFill="1">
      <alignment vertical="center"/>
    </xf>
    <xf numFmtId="38" fontId="3" fillId="2" borderId="0" xfId="6" applyFont="1" applyFill="1">
      <alignment vertical="center"/>
    </xf>
    <xf numFmtId="0" fontId="20" fillId="2" borderId="0" xfId="3" applyFont="1" applyFill="1">
      <alignment vertical="center"/>
    </xf>
    <xf numFmtId="0" fontId="3" fillId="2" borderId="0" xfId="3" applyFont="1" applyFill="1">
      <alignment vertical="center"/>
    </xf>
    <xf numFmtId="179" fontId="15" fillId="2" borderId="2" xfId="3" applyNumberFormat="1" applyFont="1" applyFill="1" applyBorder="1" applyAlignment="1">
      <alignment vertical="center" shrinkToFit="1"/>
    </xf>
    <xf numFmtId="179" fontId="15" fillId="2" borderId="0" xfId="3" applyNumberFormat="1" applyFont="1" applyFill="1" applyBorder="1" applyAlignment="1">
      <alignment vertical="center" shrinkToFit="1"/>
    </xf>
    <xf numFmtId="178" fontId="18" fillId="2" borderId="7" xfId="2" applyNumberFormat="1" applyFont="1" applyFill="1" applyBorder="1" applyAlignment="1">
      <alignment vertical="center"/>
    </xf>
    <xf numFmtId="178" fontId="11" fillId="2" borderId="25" xfId="3" applyNumberFormat="1" applyFont="1" applyFill="1" applyBorder="1" applyAlignment="1">
      <alignment horizontal="right" vertical="center"/>
    </xf>
    <xf numFmtId="179" fontId="16" fillId="2" borderId="7" xfId="3" applyNumberFormat="1" applyFont="1" applyFill="1" applyBorder="1" applyAlignment="1">
      <alignment horizontal="left" vertical="center" wrapText="1"/>
    </xf>
    <xf numFmtId="38" fontId="11" fillId="2" borderId="24" xfId="6" applyFont="1" applyFill="1" applyBorder="1" applyAlignment="1">
      <alignment vertical="center"/>
    </xf>
    <xf numFmtId="179" fontId="11" fillId="2" borderId="16" xfId="3" applyNumberFormat="1" applyFont="1" applyFill="1" applyBorder="1" applyAlignment="1">
      <alignment horizontal="right" vertical="center" wrapText="1"/>
    </xf>
    <xf numFmtId="0" fontId="18" fillId="2" borderId="7" xfId="1" applyFont="1" applyFill="1" applyBorder="1" applyAlignment="1">
      <alignment horizontal="center" vertical="center" shrinkToFit="1"/>
    </xf>
    <xf numFmtId="0" fontId="16" fillId="2" borderId="0" xfId="1" applyFont="1" applyFill="1" applyBorder="1" applyAlignment="1">
      <alignment horizontal="left" vertical="center" wrapText="1"/>
    </xf>
    <xf numFmtId="179" fontId="18" fillId="2" borderId="0" xfId="4" applyNumberFormat="1" applyFont="1" applyFill="1" applyBorder="1" applyAlignment="1">
      <alignment horizontal="right" vertical="center"/>
    </xf>
    <xf numFmtId="176" fontId="18" fillId="2" borderId="0" xfId="2" applyNumberFormat="1" applyFont="1" applyFill="1" applyBorder="1" applyAlignment="1">
      <alignment vertical="center"/>
    </xf>
    <xf numFmtId="178" fontId="11" fillId="2" borderId="13" xfId="2" applyNumberFormat="1" applyFont="1" applyFill="1" applyBorder="1" applyAlignment="1">
      <alignment horizontal="right" vertical="center"/>
    </xf>
    <xf numFmtId="179" fontId="18" fillId="2" borderId="1" xfId="3" applyNumberFormat="1" applyFont="1" applyFill="1" applyBorder="1" applyAlignment="1">
      <alignment horizontal="center" vertical="center" shrinkToFit="1"/>
    </xf>
    <xf numFmtId="0" fontId="11" fillId="2" borderId="19" xfId="1" applyFont="1" applyFill="1" applyBorder="1" applyAlignment="1">
      <alignment horizontal="center" vertical="center"/>
    </xf>
    <xf numFmtId="0" fontId="11" fillId="2" borderId="16" xfId="1" applyFont="1" applyFill="1" applyBorder="1" applyAlignment="1">
      <alignment horizontal="center" vertical="center" wrapText="1"/>
    </xf>
    <xf numFmtId="0" fontId="11" fillId="2" borderId="0" xfId="1" applyFont="1" applyFill="1" applyBorder="1" applyAlignment="1">
      <alignment horizontal="center" vertical="center" wrapText="1"/>
    </xf>
    <xf numFmtId="38" fontId="17" fillId="2" borderId="0" xfId="6" applyFont="1" applyFill="1" applyBorder="1">
      <alignment vertical="center"/>
    </xf>
    <xf numFmtId="176" fontId="18" fillId="2" borderId="10" xfId="2" applyNumberFormat="1" applyFont="1" applyFill="1" applyBorder="1" applyAlignment="1">
      <alignment vertical="center"/>
    </xf>
    <xf numFmtId="0" fontId="18" fillId="2" borderId="7" xfId="1" applyFont="1" applyFill="1" applyBorder="1" applyAlignment="1">
      <alignment horizontal="center" vertical="center"/>
    </xf>
    <xf numFmtId="0" fontId="16" fillId="2" borderId="7" xfId="1" applyFont="1" applyFill="1" applyBorder="1" applyAlignment="1">
      <alignment horizontal="left" vertical="center" wrapText="1"/>
    </xf>
    <xf numFmtId="0" fontId="16" fillId="2" borderId="7" xfId="1" applyFont="1" applyFill="1" applyBorder="1" applyAlignment="1">
      <alignment vertical="center" wrapText="1"/>
    </xf>
    <xf numFmtId="176" fontId="18" fillId="2" borderId="7" xfId="2" applyNumberFormat="1" applyFont="1" applyFill="1" applyBorder="1" applyAlignment="1">
      <alignment vertical="center"/>
    </xf>
    <xf numFmtId="0" fontId="11" fillId="2" borderId="17" xfId="1" applyFont="1" applyFill="1" applyBorder="1" applyAlignment="1">
      <alignment horizontal="center" vertical="center" wrapText="1"/>
    </xf>
    <xf numFmtId="0" fontId="11" fillId="2" borderId="19" xfId="1" applyFont="1" applyFill="1" applyBorder="1" applyAlignment="1">
      <alignment horizontal="center" vertical="center" wrapText="1"/>
    </xf>
    <xf numFmtId="179" fontId="11" fillId="2" borderId="21" xfId="3" applyNumberFormat="1" applyFont="1" applyFill="1" applyBorder="1" applyAlignment="1">
      <alignment horizontal="center" vertical="center" wrapText="1"/>
    </xf>
    <xf numFmtId="179" fontId="11" fillId="2" borderId="19" xfId="3" applyNumberFormat="1" applyFont="1" applyFill="1" applyBorder="1" applyAlignment="1">
      <alignment horizontal="center" vertical="center" wrapText="1"/>
    </xf>
    <xf numFmtId="179" fontId="18" fillId="0" borderId="0" xfId="3" applyNumberFormat="1" applyFont="1" applyFill="1" applyBorder="1" applyAlignment="1">
      <alignment horizontal="center" vertical="center" shrinkToFit="1"/>
    </xf>
    <xf numFmtId="178" fontId="18" fillId="0" borderId="0" xfId="2" applyNumberFormat="1" applyFont="1" applyFill="1" applyBorder="1" applyAlignment="1">
      <alignment horizontal="right" vertical="center"/>
    </xf>
    <xf numFmtId="0" fontId="20" fillId="0" borderId="0" xfId="3" applyFont="1" applyFill="1">
      <alignment vertical="center"/>
    </xf>
    <xf numFmtId="0" fontId="11" fillId="2" borderId="9" xfId="3" applyNumberFormat="1" applyFont="1" applyFill="1" applyBorder="1" applyAlignment="1">
      <alignment horizontal="right" vertical="center"/>
    </xf>
    <xf numFmtId="38" fontId="18" fillId="2" borderId="0" xfId="6" applyFont="1" applyFill="1">
      <alignment vertical="center"/>
    </xf>
    <xf numFmtId="179" fontId="18" fillId="2" borderId="0" xfId="3" applyNumberFormat="1" applyFont="1" applyFill="1">
      <alignment vertical="center"/>
    </xf>
    <xf numFmtId="38" fontId="11" fillId="2" borderId="9" xfId="3" applyNumberFormat="1" applyFont="1" applyFill="1" applyBorder="1" applyAlignment="1">
      <alignment horizontal="right" vertical="center"/>
    </xf>
    <xf numFmtId="179" fontId="18" fillId="2" borderId="0" xfId="3" applyNumberFormat="1" applyFont="1" applyFill="1" applyBorder="1">
      <alignment vertical="center"/>
    </xf>
    <xf numFmtId="179" fontId="16" fillId="2" borderId="2" xfId="3" applyNumberFormat="1" applyFont="1" applyFill="1" applyBorder="1" applyAlignment="1">
      <alignment horizontal="center" vertical="center" shrinkToFit="1"/>
    </xf>
    <xf numFmtId="0" fontId="20" fillId="2" borderId="0" xfId="3" applyFont="1" applyFill="1" applyBorder="1">
      <alignment vertical="center"/>
    </xf>
    <xf numFmtId="0" fontId="3" fillId="2" borderId="0" xfId="3" applyFont="1" applyFill="1" applyBorder="1">
      <alignment vertical="center"/>
    </xf>
    <xf numFmtId="0" fontId="11" fillId="2" borderId="14" xfId="1" applyFont="1" applyFill="1" applyBorder="1" applyAlignment="1">
      <alignment horizontal="right" vertical="center" wrapText="1"/>
    </xf>
    <xf numFmtId="0" fontId="11" fillId="2" borderId="16" xfId="1" applyFont="1" applyFill="1" applyBorder="1" applyAlignment="1">
      <alignment horizontal="right" vertical="center" wrapText="1"/>
    </xf>
    <xf numFmtId="38" fontId="11" fillId="2" borderId="14" xfId="5" applyFont="1" applyFill="1" applyBorder="1" applyAlignment="1">
      <alignment horizontal="right" vertical="center"/>
    </xf>
    <xf numFmtId="0" fontId="11" fillId="2" borderId="0" xfId="1" applyFont="1" applyFill="1" applyBorder="1" applyAlignment="1">
      <alignment horizontal="left" vertical="top" wrapText="1"/>
    </xf>
    <xf numFmtId="0" fontId="20" fillId="2" borderId="0" xfId="1" applyFont="1" applyFill="1" applyBorder="1">
      <alignment vertical="center"/>
    </xf>
    <xf numFmtId="38" fontId="11" fillId="2" borderId="10" xfId="6" applyFont="1" applyFill="1" applyBorder="1" applyAlignment="1">
      <alignment vertical="center"/>
    </xf>
    <xf numFmtId="38" fontId="11" fillId="2" borderId="0" xfId="6" applyFont="1" applyFill="1" applyBorder="1" applyAlignment="1">
      <alignment vertical="center"/>
    </xf>
    <xf numFmtId="177" fontId="11" fillId="2" borderId="10" xfId="2" applyNumberFormat="1" applyFont="1" applyFill="1" applyBorder="1" applyAlignment="1">
      <alignment vertical="center"/>
    </xf>
    <xf numFmtId="177" fontId="11" fillId="2" borderId="0" xfId="2" applyNumberFormat="1" applyFont="1" applyFill="1" applyBorder="1" applyAlignment="1">
      <alignment vertical="center"/>
    </xf>
    <xf numFmtId="0" fontId="11"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6" fillId="2" borderId="2" xfId="1" applyFont="1" applyFill="1" applyBorder="1" applyAlignment="1">
      <alignment horizontal="left" vertical="center" wrapText="1"/>
    </xf>
    <xf numFmtId="177" fontId="18" fillId="2" borderId="0" xfId="2" applyNumberFormat="1" applyFont="1" applyFill="1" applyBorder="1" applyAlignment="1">
      <alignment vertical="center"/>
    </xf>
    <xf numFmtId="0" fontId="3" fillId="2" borderId="0" xfId="1" applyFont="1" applyFill="1" applyBorder="1">
      <alignment vertical="center"/>
    </xf>
    <xf numFmtId="0" fontId="11" fillId="2" borderId="10" xfId="1" applyFont="1" applyFill="1" applyBorder="1" applyAlignment="1">
      <alignment horizontal="left" vertical="top" wrapText="1"/>
    </xf>
    <xf numFmtId="38" fontId="11" fillId="2" borderId="14" xfId="6" applyFont="1" applyFill="1" applyBorder="1">
      <alignment vertical="center"/>
    </xf>
    <xf numFmtId="0" fontId="9" fillId="0" borderId="0" xfId="0" applyFont="1" applyBorder="1" applyAlignment="1">
      <alignment vertical="center" wrapText="1"/>
    </xf>
    <xf numFmtId="0" fontId="5" fillId="0" borderId="0" xfId="0" applyFont="1">
      <alignment vertical="center"/>
    </xf>
    <xf numFmtId="0" fontId="5" fillId="0" borderId="0" xfId="0" applyFont="1" applyBorder="1">
      <alignment vertical="center"/>
    </xf>
    <xf numFmtId="0" fontId="5" fillId="0" borderId="0" xfId="0" applyFont="1" applyAlignment="1">
      <alignment horizontal="left" vertical="center"/>
    </xf>
    <xf numFmtId="38" fontId="11" fillId="2" borderId="14" xfId="6" applyFont="1" applyFill="1" applyBorder="1" applyAlignment="1">
      <alignment horizontal="center" vertical="center" wrapText="1"/>
    </xf>
    <xf numFmtId="38" fontId="11" fillId="2" borderId="17" xfId="6" applyFont="1" applyFill="1" applyBorder="1" applyAlignment="1">
      <alignment horizontal="center" vertical="center" wrapText="1"/>
    </xf>
    <xf numFmtId="179" fontId="11" fillId="2" borderId="14" xfId="3" applyNumberFormat="1" applyFont="1" applyFill="1" applyBorder="1" applyAlignment="1">
      <alignment horizontal="center" vertical="center" wrapText="1"/>
    </xf>
    <xf numFmtId="179" fontId="11" fillId="2" borderId="16" xfId="3" applyNumberFormat="1" applyFont="1" applyFill="1" applyBorder="1" applyAlignment="1">
      <alignment horizontal="center" vertical="center" wrapText="1"/>
    </xf>
    <xf numFmtId="179" fontId="11" fillId="2" borderId="17" xfId="3" applyNumberFormat="1" applyFont="1" applyFill="1" applyBorder="1" applyAlignment="1">
      <alignment horizontal="center" vertical="center" wrapText="1"/>
    </xf>
    <xf numFmtId="38" fontId="11" fillId="2" borderId="14" xfId="6" applyFont="1" applyFill="1" applyBorder="1" applyAlignment="1">
      <alignment horizontal="left" vertical="center" wrapText="1"/>
    </xf>
    <xf numFmtId="38" fontId="11" fillId="2" borderId="16" xfId="6" applyFont="1" applyFill="1" applyBorder="1" applyAlignment="1">
      <alignment horizontal="left" vertical="center" wrapText="1"/>
    </xf>
    <xf numFmtId="38" fontId="11" fillId="2" borderId="17" xfId="6" applyFont="1" applyFill="1" applyBorder="1" applyAlignment="1">
      <alignment horizontal="left" vertical="center" wrapText="1"/>
    </xf>
    <xf numFmtId="179" fontId="11" fillId="2" borderId="14" xfId="3" applyNumberFormat="1" applyFont="1" applyFill="1" applyBorder="1" applyAlignment="1">
      <alignment horizontal="center" vertical="center" shrinkToFit="1"/>
    </xf>
    <xf numFmtId="179" fontId="11" fillId="2" borderId="17" xfId="3" applyNumberFormat="1" applyFont="1" applyFill="1" applyBorder="1" applyAlignment="1">
      <alignment horizontal="center" vertical="center" shrinkToFit="1"/>
    </xf>
    <xf numFmtId="179" fontId="11" fillId="2" borderId="3" xfId="3" applyNumberFormat="1" applyFont="1" applyFill="1" applyBorder="1" applyAlignment="1">
      <alignment horizontal="left" wrapText="1"/>
    </xf>
    <xf numFmtId="179" fontId="11" fillId="2" borderId="4" xfId="3" applyNumberFormat="1" applyFont="1" applyFill="1" applyBorder="1" applyAlignment="1">
      <alignment horizontal="left" wrapText="1"/>
    </xf>
    <xf numFmtId="179" fontId="11" fillId="2" borderId="26" xfId="3" applyNumberFormat="1" applyFont="1" applyFill="1" applyBorder="1" applyAlignment="1">
      <alignment horizontal="left" wrapText="1"/>
    </xf>
    <xf numFmtId="179" fontId="11" fillId="2" borderId="27" xfId="3" applyNumberFormat="1" applyFont="1" applyFill="1" applyBorder="1" applyAlignment="1">
      <alignment horizontal="left" wrapText="1"/>
    </xf>
    <xf numFmtId="0" fontId="11" fillId="2" borderId="14"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8"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9" fontId="11" fillId="2" borderId="15" xfId="3" applyNumberFormat="1" applyFont="1" applyFill="1" applyBorder="1" applyAlignment="1">
      <alignment horizontal="center" vertical="center" wrapText="1" shrinkToFit="1"/>
    </xf>
    <xf numFmtId="179" fontId="11" fillId="2" borderId="18" xfId="3" applyNumberFormat="1" applyFont="1" applyFill="1" applyBorder="1" applyAlignment="1">
      <alignment horizontal="center" vertical="center" wrapText="1" shrinkToFit="1"/>
    </xf>
    <xf numFmtId="38" fontId="11" fillId="2" borderId="14" xfId="6" applyFont="1" applyFill="1" applyBorder="1" applyAlignment="1">
      <alignment horizontal="center" vertical="center" shrinkToFit="1"/>
    </xf>
    <xf numFmtId="38" fontId="11" fillId="2" borderId="16" xfId="6" applyFont="1" applyFill="1" applyBorder="1" applyAlignment="1">
      <alignment horizontal="center" vertical="center" shrinkToFit="1"/>
    </xf>
    <xf numFmtId="38" fontId="11" fillId="2" borderId="17" xfId="6" applyFont="1" applyFill="1" applyBorder="1" applyAlignment="1">
      <alignment horizontal="center" vertical="center" shrinkToFit="1"/>
    </xf>
    <xf numFmtId="38" fontId="11" fillId="2" borderId="9" xfId="6" applyFont="1" applyFill="1" applyBorder="1" applyAlignment="1">
      <alignment horizontal="center" vertical="center" shrinkToFit="1"/>
    </xf>
    <xf numFmtId="179" fontId="11" fillId="2" borderId="13" xfId="3" applyNumberFormat="1" applyFont="1" applyFill="1" applyBorder="1" applyAlignment="1">
      <alignment horizontal="center" vertical="center" shrinkToFit="1"/>
    </xf>
    <xf numFmtId="179" fontId="11" fillId="2" borderId="16" xfId="3" applyNumberFormat="1" applyFont="1" applyFill="1" applyBorder="1" applyAlignment="1">
      <alignment horizontal="center" vertical="center" shrinkToFit="1"/>
    </xf>
    <xf numFmtId="179" fontId="11" fillId="2" borderId="14" xfId="3" applyNumberFormat="1" applyFont="1" applyFill="1" applyBorder="1" applyAlignment="1">
      <alignment horizontal="left" vertical="center" wrapText="1"/>
    </xf>
    <xf numFmtId="179" fontId="11" fillId="2" borderId="16" xfId="3" applyNumberFormat="1" applyFont="1" applyFill="1" applyBorder="1" applyAlignment="1">
      <alignment horizontal="left" vertical="center" wrapText="1"/>
    </xf>
    <xf numFmtId="179" fontId="11" fillId="2" borderId="17" xfId="3" applyNumberFormat="1" applyFont="1" applyFill="1" applyBorder="1" applyAlignment="1">
      <alignment horizontal="left" vertical="center" wrapText="1"/>
    </xf>
    <xf numFmtId="179" fontId="11" fillId="2" borderId="14" xfId="3" applyNumberFormat="1" applyFont="1" applyFill="1" applyBorder="1" applyAlignment="1">
      <alignment horizontal="center" vertical="center" wrapText="1" shrinkToFit="1"/>
    </xf>
    <xf numFmtId="179" fontId="11" fillId="2" borderId="17" xfId="3" applyNumberFormat="1" applyFont="1" applyFill="1" applyBorder="1" applyAlignment="1">
      <alignment horizontal="center" vertical="center" wrapText="1" shrinkToFit="1"/>
    </xf>
    <xf numFmtId="0" fontId="13" fillId="2" borderId="0" xfId="1" applyFont="1" applyFill="1" applyBorder="1" applyAlignment="1">
      <alignment horizontal="left" vertical="center" wrapText="1"/>
    </xf>
    <xf numFmtId="0" fontId="9" fillId="0" borderId="17" xfId="0" applyFont="1" applyBorder="1" applyAlignment="1">
      <alignment horizontal="center" vertical="center" shrinkToFit="1"/>
    </xf>
    <xf numFmtId="0" fontId="9" fillId="0" borderId="17" xfId="0" applyFont="1" applyBorder="1" applyAlignment="1">
      <alignment horizontal="left" vertical="center" wrapText="1"/>
    </xf>
    <xf numFmtId="0" fontId="11" fillId="2" borderId="16" xfId="1" applyFont="1" applyFill="1" applyBorder="1" applyAlignment="1">
      <alignment horizontal="center" vertical="center" wrapText="1"/>
    </xf>
    <xf numFmtId="0" fontId="11" fillId="2" borderId="8" xfId="1" applyFont="1" applyFill="1" applyBorder="1" applyAlignment="1">
      <alignment horizontal="left" vertical="top" wrapText="1"/>
    </xf>
    <xf numFmtId="0" fontId="11" fillId="2" borderId="10" xfId="1" applyFont="1" applyFill="1" applyBorder="1" applyAlignment="1">
      <alignment horizontal="left" vertical="top" wrapText="1"/>
    </xf>
    <xf numFmtId="0" fontId="19" fillId="2" borderId="8" xfId="1" applyFont="1" applyFill="1" applyBorder="1" applyAlignment="1">
      <alignment horizontal="left" vertical="center" wrapText="1"/>
    </xf>
    <xf numFmtId="0" fontId="19" fillId="2" borderId="9" xfId="1" applyFont="1" applyFill="1" applyBorder="1" applyAlignment="1">
      <alignment horizontal="left" vertical="center" wrapText="1"/>
    </xf>
    <xf numFmtId="0" fontId="19" fillId="2" borderId="12" xfId="1" applyFont="1" applyFill="1" applyBorder="1" applyAlignment="1">
      <alignment horizontal="left" vertical="center" wrapText="1"/>
    </xf>
    <xf numFmtId="0" fontId="19" fillId="2" borderId="13" xfId="1" applyFont="1" applyFill="1" applyBorder="1" applyAlignment="1">
      <alignment horizontal="left" vertical="center" wrapText="1"/>
    </xf>
    <xf numFmtId="0" fontId="13" fillId="2" borderId="0" xfId="1" applyFont="1" applyFill="1" applyBorder="1" applyAlignment="1">
      <alignment vertical="center" wrapText="1"/>
    </xf>
    <xf numFmtId="0" fontId="11" fillId="2" borderId="14" xfId="1" applyFont="1" applyFill="1" applyBorder="1" applyAlignment="1">
      <alignment horizontal="left" vertical="center" wrapText="1"/>
    </xf>
    <xf numFmtId="0" fontId="11" fillId="2" borderId="16" xfId="1" applyFont="1" applyFill="1" applyBorder="1" applyAlignment="1">
      <alignment horizontal="left" vertical="center" wrapText="1"/>
    </xf>
    <xf numFmtId="0" fontId="11" fillId="2" borderId="17" xfId="1" applyFont="1" applyFill="1" applyBorder="1" applyAlignment="1">
      <alignment horizontal="left" vertical="center" wrapText="1"/>
    </xf>
    <xf numFmtId="179" fontId="11" fillId="2" borderId="8" xfId="3" applyNumberFormat="1" applyFont="1" applyFill="1" applyBorder="1" applyAlignment="1">
      <alignment horizontal="center" vertical="center" shrinkToFit="1"/>
    </xf>
    <xf numFmtId="179" fontId="11" fillId="2" borderId="10" xfId="3" applyNumberFormat="1" applyFont="1" applyFill="1" applyBorder="1" applyAlignment="1">
      <alignment horizontal="center" vertical="center" shrinkToFit="1"/>
    </xf>
    <xf numFmtId="179" fontId="11" fillId="2" borderId="12" xfId="3" applyNumberFormat="1" applyFont="1" applyFill="1" applyBorder="1" applyAlignment="1">
      <alignment horizontal="center" vertical="center" shrinkToFit="1"/>
    </xf>
    <xf numFmtId="179" fontId="15" fillId="2" borderId="2" xfId="3" applyNumberFormat="1" applyFont="1" applyFill="1" applyBorder="1" applyAlignment="1">
      <alignment horizontal="left" vertical="center" shrinkToFit="1"/>
    </xf>
    <xf numFmtId="179" fontId="15" fillId="2" borderId="0" xfId="3" applyNumberFormat="1" applyFont="1" applyFill="1" applyBorder="1" applyAlignment="1">
      <alignment horizontal="left" vertical="center" shrinkToFit="1"/>
    </xf>
    <xf numFmtId="0" fontId="11" fillId="2" borderId="8" xfId="1" applyFont="1" applyFill="1" applyBorder="1" applyAlignment="1">
      <alignment horizontal="center" vertical="top" wrapText="1"/>
    </xf>
    <xf numFmtId="0" fontId="11" fillId="2" borderId="10" xfId="1" applyFont="1" applyFill="1" applyBorder="1" applyAlignment="1">
      <alignment horizontal="center" vertical="top" wrapText="1"/>
    </xf>
    <xf numFmtId="0" fontId="11" fillId="2" borderId="7"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3" xfId="1" applyFont="1" applyFill="1" applyBorder="1" applyAlignment="1">
      <alignment horizontal="left" wrapText="1"/>
    </xf>
    <xf numFmtId="0" fontId="11" fillId="2" borderId="4" xfId="1" applyFont="1" applyFill="1" applyBorder="1" applyAlignment="1">
      <alignment horizontal="left" wrapText="1"/>
    </xf>
    <xf numFmtId="0" fontId="11" fillId="2" borderId="26" xfId="1" applyFont="1" applyFill="1" applyBorder="1" applyAlignment="1">
      <alignment horizontal="left" wrapText="1"/>
    </xf>
    <xf numFmtId="0" fontId="11" fillId="2" borderId="27" xfId="1" applyFont="1" applyFill="1" applyBorder="1" applyAlignment="1">
      <alignment horizontal="left" wrapText="1"/>
    </xf>
    <xf numFmtId="0" fontId="9" fillId="0" borderId="16" xfId="0" applyFont="1" applyBorder="1" applyAlignment="1">
      <alignment horizontal="center" vertical="center" wrapText="1"/>
    </xf>
    <xf numFmtId="179" fontId="11" fillId="2" borderId="23" xfId="3" applyNumberFormat="1" applyFont="1" applyFill="1" applyBorder="1" applyAlignment="1">
      <alignment horizontal="center" vertical="center" wrapText="1" shrinkToFit="1"/>
    </xf>
    <xf numFmtId="179" fontId="11" fillId="2" borderId="8" xfId="3" applyNumberFormat="1" applyFont="1" applyFill="1" applyBorder="1" applyAlignment="1">
      <alignment horizontal="center" vertical="center" wrapText="1"/>
    </xf>
    <xf numFmtId="179" fontId="11" fillId="2" borderId="10" xfId="3" applyNumberFormat="1" applyFont="1" applyFill="1" applyBorder="1" applyAlignment="1">
      <alignment horizontal="center" vertical="center" wrapText="1"/>
    </xf>
    <xf numFmtId="179" fontId="11" fillId="2" borderId="12" xfId="3" applyNumberFormat="1" applyFont="1" applyFill="1" applyBorder="1" applyAlignment="1">
      <alignment horizontal="center" vertical="center" wrapText="1"/>
    </xf>
    <xf numFmtId="0" fontId="11" fillId="2" borderId="14" xfId="1" applyFont="1" applyFill="1" applyBorder="1" applyAlignment="1">
      <alignment horizontal="center" vertical="center" shrinkToFit="1"/>
    </xf>
    <xf numFmtId="0" fontId="11" fillId="2" borderId="16"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1" fillId="2" borderId="9"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179" fontId="11" fillId="2" borderId="9" xfId="3" applyNumberFormat="1" applyFont="1" applyFill="1" applyBorder="1" applyAlignment="1">
      <alignment horizontal="left" vertical="center" wrapText="1"/>
    </xf>
    <xf numFmtId="179" fontId="11" fillId="2" borderId="11" xfId="3" applyNumberFormat="1" applyFont="1" applyFill="1" applyBorder="1" applyAlignment="1">
      <alignment horizontal="left" vertical="center" wrapText="1"/>
    </xf>
    <xf numFmtId="179" fontId="11" fillId="2" borderId="13" xfId="3" applyNumberFormat="1" applyFont="1" applyFill="1" applyBorder="1" applyAlignment="1">
      <alignment horizontal="left" vertical="center" wrapText="1"/>
    </xf>
    <xf numFmtId="0" fontId="17" fillId="2" borderId="12"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8" xfId="1" applyFont="1" applyFill="1" applyBorder="1" applyAlignment="1">
      <alignment horizontal="center" vertical="center" wrapText="1"/>
    </xf>
    <xf numFmtId="179" fontId="15" fillId="2" borderId="0" xfId="3" applyNumberFormat="1" applyFont="1" applyFill="1" applyAlignment="1">
      <alignment horizontal="left" vertical="center" shrinkToFit="1"/>
    </xf>
    <xf numFmtId="0" fontId="14" fillId="0" borderId="0" xfId="0" applyFont="1" applyBorder="1" applyAlignment="1">
      <alignment horizontal="left" vertical="center" wrapText="1"/>
    </xf>
    <xf numFmtId="0" fontId="14" fillId="0" borderId="0" xfId="0" applyFont="1" applyAlignment="1">
      <alignment vertical="center"/>
    </xf>
    <xf numFmtId="38" fontId="11" fillId="2" borderId="10" xfId="6" applyFont="1" applyFill="1" applyBorder="1" applyAlignment="1">
      <alignment horizontal="left" vertical="center" wrapText="1"/>
    </xf>
    <xf numFmtId="0" fontId="5" fillId="0" borderId="0" xfId="0" applyFont="1" applyAlignment="1">
      <alignment horizontal="left" vertical="center" wrapText="1"/>
    </xf>
    <xf numFmtId="179" fontId="11" fillId="2" borderId="17" xfId="3" applyNumberFormat="1" applyFont="1" applyFill="1" applyBorder="1" applyAlignment="1">
      <alignment horizontal="center" vertical="center"/>
    </xf>
    <xf numFmtId="179" fontId="11" fillId="2" borderId="10" xfId="3" applyNumberFormat="1" applyFont="1" applyFill="1" applyBorder="1" applyAlignment="1">
      <alignment horizontal="center" vertical="center" wrapText="1" shrinkToFit="1"/>
    </xf>
    <xf numFmtId="0" fontId="9" fillId="0" borderId="14" xfId="0" applyFont="1" applyBorder="1" applyAlignment="1">
      <alignment horizontal="center" vertical="center" shrinkToFit="1"/>
    </xf>
    <xf numFmtId="0" fontId="9" fillId="0" borderId="14" xfId="0" applyFont="1" applyBorder="1" applyAlignment="1">
      <alignment horizontal="left" vertical="center" wrapText="1"/>
    </xf>
    <xf numFmtId="0" fontId="11" fillId="2" borderId="10"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8" xfId="1" applyFont="1" applyFill="1" applyBorder="1" applyAlignment="1">
      <alignment horizontal="center" vertical="center" wrapText="1"/>
    </xf>
    <xf numFmtId="179" fontId="11" fillId="2" borderId="4" xfId="3" applyNumberFormat="1" applyFont="1" applyFill="1" applyBorder="1" applyAlignment="1">
      <alignment horizontal="left"/>
    </xf>
    <xf numFmtId="179" fontId="11" fillId="2" borderId="26" xfId="3" applyNumberFormat="1" applyFont="1" applyFill="1" applyBorder="1" applyAlignment="1">
      <alignment horizontal="left"/>
    </xf>
    <xf numFmtId="179" fontId="11" fillId="2" borderId="27" xfId="3" applyNumberFormat="1" applyFont="1" applyFill="1" applyBorder="1" applyAlignment="1">
      <alignment horizontal="left"/>
    </xf>
    <xf numFmtId="179" fontId="11" fillId="2" borderId="16" xfId="3" applyNumberFormat="1" applyFont="1" applyFill="1" applyBorder="1" applyAlignment="1">
      <alignment horizontal="center" vertical="center" wrapText="1" shrinkToFit="1"/>
    </xf>
    <xf numFmtId="179" fontId="11" fillId="2" borderId="14" xfId="3" applyNumberFormat="1" applyFont="1" applyFill="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left" vertical="center" wrapText="1"/>
    </xf>
    <xf numFmtId="0" fontId="11" fillId="2" borderId="15" xfId="3" applyFont="1" applyFill="1" applyBorder="1" applyAlignment="1">
      <alignment horizontal="center" vertical="center"/>
    </xf>
    <xf numFmtId="0" fontId="11" fillId="0" borderId="18" xfId="0" applyFont="1" applyBorder="1" applyAlignment="1">
      <alignment horizontal="center" vertical="center"/>
    </xf>
    <xf numFmtId="38" fontId="11" fillId="2" borderId="9" xfId="6" applyFont="1" applyFill="1" applyBorder="1" applyAlignment="1">
      <alignment horizontal="left" vertical="center" wrapText="1"/>
    </xf>
    <xf numFmtId="38" fontId="11" fillId="2" borderId="11" xfId="6" applyFont="1" applyFill="1" applyBorder="1" applyAlignment="1">
      <alignment horizontal="left" vertical="center" wrapText="1"/>
    </xf>
    <xf numFmtId="38" fontId="11" fillId="2" borderId="13" xfId="6" applyFont="1" applyFill="1" applyBorder="1" applyAlignment="1">
      <alignment horizontal="left" vertical="center" wrapText="1"/>
    </xf>
    <xf numFmtId="179" fontId="11" fillId="2" borderId="16" xfId="3" applyNumberFormat="1" applyFont="1" applyFill="1" applyBorder="1" applyAlignment="1">
      <alignment horizontal="center" vertical="center"/>
    </xf>
    <xf numFmtId="179" fontId="11" fillId="2" borderId="5" xfId="3" applyNumberFormat="1" applyFont="1" applyFill="1" applyBorder="1" applyAlignment="1">
      <alignment horizontal="left"/>
    </xf>
    <xf numFmtId="179" fontId="11" fillId="2" borderId="6" xfId="3" applyNumberFormat="1" applyFont="1" applyFill="1" applyBorder="1" applyAlignment="1">
      <alignment horizontal="left"/>
    </xf>
  </cellXfs>
  <cellStyles count="7">
    <cellStyle name="パーセント 2" xfId="2"/>
    <cellStyle name="パーセント 2 2" xfId="4"/>
    <cellStyle name="桁区切り" xfId="6" builtinId="6"/>
    <cellStyle name="桁区切り 2" xfId="5"/>
    <cellStyle name="標準" xfId="0" builtinId="0"/>
    <cellStyle name="標準 2" xfId="1"/>
    <cellStyle name="標準 3" xfId="3"/>
  </cellStyles>
  <dxfs count="4">
    <dxf>
      <fill>
        <patternFill>
          <bgColor theme="4" tint="0.79998168889431442"/>
        </patternFill>
      </fill>
    </dxf>
    <dxf>
      <fill>
        <patternFill>
          <bgColor rgb="FFFFC7CE"/>
        </patternFill>
      </fill>
    </dxf>
    <dxf>
      <fill>
        <patternFill>
          <bgColor theme="4" tint="0.79998168889431442"/>
        </patternFill>
      </fill>
    </dxf>
    <dxf>
      <fill>
        <patternFill>
          <bgColor rgb="FFFFC7CE"/>
        </patternFill>
      </fill>
    </dxf>
  </dxfs>
  <tableStyles count="0" defaultTableStyle="TableStyleMedium2" defaultPivotStyle="PivotStyleLight16"/>
  <colors>
    <mruColors>
      <color rgb="FFFF3300"/>
      <color rgb="FFFFCCFF"/>
      <color rgb="FFCCFFFF"/>
      <color rgb="FF63252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74"/>
  <sheetViews>
    <sheetView showGridLines="0" tabSelected="1" zoomScaleNormal="100" zoomScaleSheetLayoutView="100" workbookViewId="0">
      <selection activeCell="B4" sqref="B4:B9"/>
    </sheetView>
  </sheetViews>
  <sheetFormatPr defaultRowHeight="13.5" x14ac:dyDescent="0.15"/>
  <cols>
    <col min="1" max="1" width="9" style="193"/>
    <col min="2" max="2" width="22.625" style="195" customWidth="1"/>
    <col min="3" max="3" width="3.375" style="193" customWidth="1"/>
    <col min="4" max="13" width="7.125" style="193" customWidth="1"/>
    <col min="14" max="19" width="9" customWidth="1"/>
  </cols>
  <sheetData>
    <row r="1" spans="1:13" s="4" customFormat="1" ht="15" customHeight="1" x14ac:dyDescent="0.15">
      <c r="A1" s="278" t="s">
        <v>104</v>
      </c>
      <c r="B1" s="278"/>
      <c r="C1" s="278"/>
      <c r="D1" s="278"/>
      <c r="E1" s="278"/>
      <c r="F1" s="278"/>
      <c r="G1" s="278"/>
      <c r="H1" s="278"/>
      <c r="I1" s="278"/>
      <c r="J1" s="278"/>
      <c r="K1" s="278"/>
      <c r="L1" s="278"/>
      <c r="M1" s="3"/>
    </row>
    <row r="2" spans="1:13" s="8" customFormat="1" ht="15" customHeight="1" x14ac:dyDescent="0.15">
      <c r="A2" s="206" t="s">
        <v>75</v>
      </c>
      <c r="B2" s="290"/>
      <c r="C2" s="204" t="s">
        <v>76</v>
      </c>
      <c r="D2" s="198" t="s">
        <v>25</v>
      </c>
      <c r="E2" s="294" t="s">
        <v>26</v>
      </c>
      <c r="F2" s="231" t="s">
        <v>20</v>
      </c>
      <c r="G2" s="5"/>
      <c r="H2" s="5"/>
      <c r="I2" s="5"/>
      <c r="J2" s="5"/>
      <c r="K2" s="6"/>
      <c r="L2" s="6"/>
      <c r="M2" s="7"/>
    </row>
    <row r="3" spans="1:13" s="8" customFormat="1" ht="15" customHeight="1" x14ac:dyDescent="0.15">
      <c r="A3" s="291"/>
      <c r="B3" s="292"/>
      <c r="C3" s="205"/>
      <c r="D3" s="200"/>
      <c r="E3" s="283"/>
      <c r="F3" s="232"/>
      <c r="G3" s="6"/>
      <c r="H3" s="6"/>
      <c r="I3" s="6"/>
      <c r="J3" s="6"/>
      <c r="K3" s="6"/>
      <c r="L3" s="6"/>
      <c r="M3" s="7"/>
    </row>
    <row r="4" spans="1:13" s="8" customFormat="1" ht="15" customHeight="1" x14ac:dyDescent="0.15">
      <c r="A4" s="294" t="s">
        <v>102</v>
      </c>
      <c r="B4" s="228" t="s">
        <v>103</v>
      </c>
      <c r="C4" s="225" t="s">
        <v>258</v>
      </c>
      <c r="D4" s="9">
        <v>447</v>
      </c>
      <c r="E4" s="9">
        <v>1484</v>
      </c>
      <c r="F4" s="9">
        <v>55</v>
      </c>
      <c r="G4" s="6"/>
      <c r="H4" s="6"/>
      <c r="I4" s="6"/>
      <c r="J4" s="6"/>
      <c r="K4" s="6"/>
      <c r="L4" s="6"/>
      <c r="M4" s="7"/>
    </row>
    <row r="5" spans="1:13" s="8" customFormat="1" ht="15" customHeight="1" x14ac:dyDescent="0.15">
      <c r="A5" s="302"/>
      <c r="B5" s="229"/>
      <c r="C5" s="226"/>
      <c r="D5" s="10">
        <f>+D4/SUM($D4:$F4)*100</f>
        <v>22.507552870090635</v>
      </c>
      <c r="E5" s="10">
        <f t="shared" ref="E5:F5" si="0">+E4/SUM($D4:$F4)*100</f>
        <v>74.723061430010077</v>
      </c>
      <c r="F5" s="10">
        <f t="shared" si="0"/>
        <v>2.7693856998992952</v>
      </c>
      <c r="G5" s="6"/>
      <c r="H5" s="6"/>
      <c r="I5" s="6"/>
      <c r="J5" s="6"/>
      <c r="K5" s="6"/>
      <c r="L5" s="6"/>
      <c r="M5" s="7"/>
    </row>
    <row r="6" spans="1:13" s="8" customFormat="1" ht="15" customHeight="1" x14ac:dyDescent="0.15">
      <c r="A6" s="302"/>
      <c r="B6" s="229"/>
      <c r="C6" s="225" t="s">
        <v>165</v>
      </c>
      <c r="D6" s="9">
        <v>548</v>
      </c>
      <c r="E6" s="9">
        <v>1579</v>
      </c>
      <c r="F6" s="9">
        <v>56</v>
      </c>
      <c r="G6" s="6"/>
      <c r="H6" s="6"/>
      <c r="I6" s="6"/>
      <c r="J6" s="6"/>
      <c r="K6" s="6"/>
      <c r="L6" s="6"/>
      <c r="M6" s="7"/>
    </row>
    <row r="7" spans="1:13" s="8" customFormat="1" ht="15" customHeight="1" x14ac:dyDescent="0.15">
      <c r="A7" s="302"/>
      <c r="B7" s="229"/>
      <c r="C7" s="226"/>
      <c r="D7" s="10">
        <f>+D6/SUM($D6:$F6)*100</f>
        <v>25.103069170865783</v>
      </c>
      <c r="E7" s="10">
        <f t="shared" ref="E7:F7" si="1">+E6/SUM($D6:$F6)*100</f>
        <v>72.331653687585899</v>
      </c>
      <c r="F7" s="10">
        <f t="shared" si="1"/>
        <v>2.5652771415483282</v>
      </c>
      <c r="G7" s="6"/>
      <c r="H7" s="6"/>
      <c r="I7" s="6"/>
      <c r="J7" s="6"/>
      <c r="K7" s="6"/>
      <c r="L7" s="6"/>
      <c r="M7" s="7"/>
    </row>
    <row r="8" spans="1:13" s="8" customFormat="1" ht="15" customHeight="1" x14ac:dyDescent="0.15">
      <c r="A8" s="302"/>
      <c r="B8" s="229"/>
      <c r="C8" s="225" t="s">
        <v>259</v>
      </c>
      <c r="D8" s="9">
        <v>553</v>
      </c>
      <c r="E8" s="9">
        <v>1585</v>
      </c>
      <c r="F8" s="9">
        <v>52</v>
      </c>
      <c r="G8" s="6"/>
      <c r="H8" s="6"/>
      <c r="I8" s="6"/>
      <c r="J8" s="6"/>
      <c r="K8" s="6"/>
      <c r="L8" s="6"/>
      <c r="M8" s="7"/>
    </row>
    <row r="9" spans="1:13" s="8" customFormat="1" ht="15" customHeight="1" x14ac:dyDescent="0.15">
      <c r="A9" s="283"/>
      <c r="B9" s="230"/>
      <c r="C9" s="226"/>
      <c r="D9" s="10">
        <v>25.251141552511413</v>
      </c>
      <c r="E9" s="10">
        <v>72.374429223744301</v>
      </c>
      <c r="F9" s="10">
        <v>2.3744292237442921</v>
      </c>
      <c r="G9" s="6"/>
      <c r="H9" s="6"/>
      <c r="I9" s="6"/>
      <c r="J9" s="6"/>
      <c r="K9" s="6"/>
      <c r="L9" s="6"/>
      <c r="M9" s="7"/>
    </row>
    <row r="10" spans="1:13" s="17" customFormat="1" ht="15" customHeight="1" x14ac:dyDescent="0.15">
      <c r="A10" s="11"/>
      <c r="B10" s="12"/>
      <c r="C10" s="13"/>
      <c r="D10" s="14"/>
      <c r="E10" s="14"/>
      <c r="F10" s="14"/>
      <c r="G10" s="15"/>
      <c r="H10" s="15"/>
      <c r="I10" s="16"/>
      <c r="J10" s="15"/>
      <c r="K10" s="15"/>
      <c r="L10" s="15"/>
      <c r="M10" s="16"/>
    </row>
    <row r="11" spans="1:13" s="8" customFormat="1" ht="15" customHeight="1" x14ac:dyDescent="0.15">
      <c r="A11" s="206" t="s">
        <v>75</v>
      </c>
      <c r="B11" s="207"/>
      <c r="C11" s="204" t="s">
        <v>76</v>
      </c>
      <c r="D11" s="18">
        <v>1</v>
      </c>
      <c r="E11" s="18">
        <v>2</v>
      </c>
      <c r="F11" s="18">
        <v>3</v>
      </c>
      <c r="G11" s="18">
        <v>4</v>
      </c>
      <c r="H11" s="18">
        <v>5</v>
      </c>
      <c r="I11" s="220" t="s">
        <v>22</v>
      </c>
      <c r="J11" s="19" t="s">
        <v>15</v>
      </c>
      <c r="K11" s="18">
        <v>3</v>
      </c>
      <c r="L11" s="18" t="s">
        <v>16</v>
      </c>
      <c r="M11" s="7"/>
    </row>
    <row r="12" spans="1:13" s="8" customFormat="1" ht="30" customHeight="1" x14ac:dyDescent="0.15">
      <c r="A12" s="208"/>
      <c r="B12" s="209"/>
      <c r="C12" s="227"/>
      <c r="D12" s="20" t="s">
        <v>192</v>
      </c>
      <c r="E12" s="20" t="s">
        <v>193</v>
      </c>
      <c r="F12" s="20" t="s">
        <v>24</v>
      </c>
      <c r="G12" s="20" t="s">
        <v>194</v>
      </c>
      <c r="H12" s="20" t="s">
        <v>195</v>
      </c>
      <c r="I12" s="221"/>
      <c r="J12" s="21" t="s">
        <v>192</v>
      </c>
      <c r="K12" s="20" t="s">
        <v>24</v>
      </c>
      <c r="L12" s="20" t="s">
        <v>195</v>
      </c>
      <c r="M12" s="7"/>
    </row>
    <row r="13" spans="1:13" s="26" customFormat="1" ht="15" customHeight="1" x14ac:dyDescent="0.15">
      <c r="A13" s="294" t="s">
        <v>164</v>
      </c>
      <c r="B13" s="228" t="s">
        <v>197</v>
      </c>
      <c r="C13" s="225" t="s">
        <v>258</v>
      </c>
      <c r="D13" s="9">
        <v>222</v>
      </c>
      <c r="E13" s="9">
        <v>463</v>
      </c>
      <c r="F13" s="9">
        <v>539</v>
      </c>
      <c r="G13" s="22">
        <v>244</v>
      </c>
      <c r="H13" s="9">
        <v>472</v>
      </c>
      <c r="I13" s="23">
        <v>46</v>
      </c>
      <c r="J13" s="24">
        <f>+D13+E13</f>
        <v>685</v>
      </c>
      <c r="K13" s="9">
        <f>+F13</f>
        <v>539</v>
      </c>
      <c r="L13" s="9">
        <f>+G13+H13</f>
        <v>716</v>
      </c>
      <c r="M13" s="25"/>
    </row>
    <row r="14" spans="1:13" s="8" customFormat="1" ht="15" customHeight="1" x14ac:dyDescent="0.15">
      <c r="A14" s="302"/>
      <c r="B14" s="229"/>
      <c r="C14" s="226"/>
      <c r="D14" s="10">
        <f t="shared" ref="D14:I14" si="2">+D13/SUM($D13:$I13)*100</f>
        <v>11.178247734138973</v>
      </c>
      <c r="E14" s="10">
        <f t="shared" si="2"/>
        <v>23.313192346424973</v>
      </c>
      <c r="F14" s="10">
        <f t="shared" si="2"/>
        <v>27.139979859013092</v>
      </c>
      <c r="G14" s="27">
        <f t="shared" si="2"/>
        <v>12.28600201409869</v>
      </c>
      <c r="H14" s="10">
        <f t="shared" si="2"/>
        <v>23.766364551863042</v>
      </c>
      <c r="I14" s="28">
        <f t="shared" si="2"/>
        <v>2.3162134944612287</v>
      </c>
      <c r="J14" s="29">
        <f>+D14+E14</f>
        <v>34.491440080563947</v>
      </c>
      <c r="K14" s="10">
        <f>+F14</f>
        <v>27.139979859013092</v>
      </c>
      <c r="L14" s="10">
        <f>+G14+H14</f>
        <v>36.052366565961734</v>
      </c>
      <c r="M14" s="7"/>
    </row>
    <row r="15" spans="1:13" s="26" customFormat="1" ht="15" customHeight="1" x14ac:dyDescent="0.15">
      <c r="A15" s="302"/>
      <c r="B15" s="229"/>
      <c r="C15" s="222" t="s">
        <v>165</v>
      </c>
      <c r="D15" s="9">
        <v>280</v>
      </c>
      <c r="E15" s="9">
        <v>501</v>
      </c>
      <c r="F15" s="9">
        <v>587</v>
      </c>
      <c r="G15" s="22">
        <v>250</v>
      </c>
      <c r="H15" s="9">
        <v>509</v>
      </c>
      <c r="I15" s="23">
        <v>56</v>
      </c>
      <c r="J15" s="24">
        <f>+D15+E15</f>
        <v>781</v>
      </c>
      <c r="K15" s="9">
        <f>+F15</f>
        <v>587</v>
      </c>
      <c r="L15" s="9">
        <f>+G15+H15</f>
        <v>759</v>
      </c>
      <c r="M15" s="25"/>
    </row>
    <row r="16" spans="1:13" s="8" customFormat="1" ht="15" customHeight="1" x14ac:dyDescent="0.15">
      <c r="A16" s="283"/>
      <c r="B16" s="230"/>
      <c r="C16" s="205"/>
      <c r="D16" s="10">
        <f t="shared" ref="D16:I16" si="3">+D15/SUM($D15:$I15)*100</f>
        <v>12.82638570774164</v>
      </c>
      <c r="E16" s="10">
        <f t="shared" si="3"/>
        <v>22.950068712780578</v>
      </c>
      <c r="F16" s="10">
        <f t="shared" si="3"/>
        <v>26.889601465872655</v>
      </c>
      <c r="G16" s="27">
        <f t="shared" si="3"/>
        <v>11.452130096197893</v>
      </c>
      <c r="H16" s="10">
        <f t="shared" si="3"/>
        <v>23.316536875858908</v>
      </c>
      <c r="I16" s="28">
        <f t="shared" si="3"/>
        <v>2.5652771415483282</v>
      </c>
      <c r="J16" s="29">
        <f>+D16+E16</f>
        <v>35.776454420522214</v>
      </c>
      <c r="K16" s="10">
        <f>+F16</f>
        <v>26.889601465872655</v>
      </c>
      <c r="L16" s="10">
        <f>+G16+H16</f>
        <v>34.768666972056799</v>
      </c>
      <c r="M16" s="7"/>
    </row>
    <row r="17" spans="1:13" s="35" customFormat="1" ht="15" customHeight="1" x14ac:dyDescent="0.15">
      <c r="A17" s="30"/>
      <c r="B17" s="31"/>
      <c r="C17" s="32"/>
      <c r="D17" s="33"/>
      <c r="E17" s="33"/>
      <c r="F17" s="33"/>
      <c r="G17" s="33"/>
      <c r="H17" s="33"/>
      <c r="I17" s="33"/>
      <c r="J17" s="33"/>
      <c r="K17" s="33"/>
      <c r="L17" s="33"/>
      <c r="M17" s="34"/>
    </row>
    <row r="18" spans="1:13" s="39" customFormat="1" ht="15" customHeight="1" x14ac:dyDescent="0.15">
      <c r="A18" s="206" t="s">
        <v>75</v>
      </c>
      <c r="B18" s="290"/>
      <c r="C18" s="204" t="s">
        <v>76</v>
      </c>
      <c r="D18" s="198" t="s">
        <v>138</v>
      </c>
      <c r="E18" s="198" t="s">
        <v>139</v>
      </c>
      <c r="F18" s="231" t="s">
        <v>20</v>
      </c>
      <c r="G18" s="36"/>
      <c r="H18" s="36"/>
      <c r="I18" s="37"/>
      <c r="J18" s="36"/>
      <c r="K18" s="36"/>
      <c r="L18" s="36"/>
      <c r="M18" s="38"/>
    </row>
    <row r="19" spans="1:13" s="8" customFormat="1" ht="15" customHeight="1" x14ac:dyDescent="0.15">
      <c r="A19" s="303"/>
      <c r="B19" s="304"/>
      <c r="C19" s="205"/>
      <c r="D19" s="200"/>
      <c r="E19" s="200"/>
      <c r="F19" s="232"/>
      <c r="G19" s="40"/>
      <c r="H19" s="40"/>
      <c r="I19" s="41"/>
      <c r="J19" s="40"/>
      <c r="K19" s="40"/>
      <c r="L19" s="40"/>
      <c r="M19" s="7"/>
    </row>
    <row r="20" spans="1:13" s="46" customFormat="1" ht="15" customHeight="1" x14ac:dyDescent="0.15">
      <c r="A20" s="222" t="s">
        <v>166</v>
      </c>
      <c r="B20" s="42"/>
      <c r="C20" s="225" t="s">
        <v>258</v>
      </c>
      <c r="D20" s="9">
        <v>458</v>
      </c>
      <c r="E20" s="9">
        <v>1482</v>
      </c>
      <c r="F20" s="9">
        <v>46</v>
      </c>
      <c r="G20" s="43"/>
      <c r="H20" s="44"/>
      <c r="I20" s="44"/>
      <c r="J20" s="44"/>
      <c r="K20" s="44"/>
      <c r="L20" s="44"/>
      <c r="M20" s="45"/>
    </row>
    <row r="21" spans="1:13" s="50" customFormat="1" ht="15" customHeight="1" x14ac:dyDescent="0.15">
      <c r="A21" s="223"/>
      <c r="B21" s="300" t="s">
        <v>198</v>
      </c>
      <c r="C21" s="226"/>
      <c r="D21" s="10">
        <f>+D20/SUM($D20:$F20)*100</f>
        <v>23.061430010070495</v>
      </c>
      <c r="E21" s="10">
        <f t="shared" ref="E21:F21" si="4">+E20/SUM($D20:$F20)*100</f>
        <v>74.622356495468281</v>
      </c>
      <c r="F21" s="10">
        <f t="shared" si="4"/>
        <v>2.3162134944612287</v>
      </c>
      <c r="G21" s="47"/>
      <c r="H21" s="48"/>
      <c r="I21" s="48"/>
      <c r="J21" s="48"/>
      <c r="K21" s="48"/>
      <c r="L21" s="48"/>
      <c r="M21" s="49"/>
    </row>
    <row r="22" spans="1:13" s="46" customFormat="1" ht="15" customHeight="1" x14ac:dyDescent="0.15">
      <c r="A22" s="223"/>
      <c r="B22" s="300"/>
      <c r="C22" s="222" t="s">
        <v>165</v>
      </c>
      <c r="D22" s="9">
        <v>512</v>
      </c>
      <c r="E22" s="9">
        <v>1616</v>
      </c>
      <c r="F22" s="9">
        <v>55</v>
      </c>
      <c r="G22" s="43"/>
      <c r="H22" s="44"/>
      <c r="I22" s="44"/>
      <c r="J22" s="44"/>
      <c r="K22" s="44"/>
      <c r="L22" s="44"/>
      <c r="M22" s="45"/>
    </row>
    <row r="23" spans="1:13" s="50" customFormat="1" ht="15" customHeight="1" x14ac:dyDescent="0.15">
      <c r="A23" s="223"/>
      <c r="B23" s="300"/>
      <c r="C23" s="205"/>
      <c r="D23" s="10">
        <f>+D22/SUM($D22:$F22)*100</f>
        <v>23.453962437013285</v>
      </c>
      <c r="E23" s="10">
        <f t="shared" ref="E23:F23" si="5">+E22/SUM($D22:$F22)*100</f>
        <v>74.026568941823172</v>
      </c>
      <c r="F23" s="10">
        <f t="shared" si="5"/>
        <v>2.5194686211635364</v>
      </c>
      <c r="G23" s="47"/>
      <c r="H23" s="48"/>
      <c r="I23" s="48"/>
      <c r="J23" s="48"/>
      <c r="K23" s="48"/>
      <c r="L23" s="48"/>
      <c r="M23" s="49"/>
    </row>
    <row r="24" spans="1:13" s="26" customFormat="1" ht="15" customHeight="1" x14ac:dyDescent="0.15">
      <c r="A24" s="223"/>
      <c r="B24" s="300"/>
      <c r="C24" s="222" t="s">
        <v>259</v>
      </c>
      <c r="D24" s="9">
        <v>564</v>
      </c>
      <c r="E24" s="9">
        <v>1573</v>
      </c>
      <c r="F24" s="9">
        <v>53</v>
      </c>
      <c r="G24" s="43"/>
      <c r="H24" s="51"/>
      <c r="I24" s="44"/>
      <c r="J24" s="44"/>
      <c r="K24" s="44"/>
      <c r="L24" s="44"/>
      <c r="M24" s="25"/>
    </row>
    <row r="25" spans="1:13" s="8" customFormat="1" ht="15" customHeight="1" x14ac:dyDescent="0.15">
      <c r="A25" s="224"/>
      <c r="B25" s="301"/>
      <c r="C25" s="205"/>
      <c r="D25" s="10">
        <v>25.753424657534246</v>
      </c>
      <c r="E25" s="10">
        <v>71.826484018264836</v>
      </c>
      <c r="F25" s="10">
        <v>2.4200913242009134</v>
      </c>
      <c r="G25" s="47"/>
      <c r="H25" s="48"/>
      <c r="I25" s="48"/>
      <c r="J25" s="48"/>
      <c r="K25" s="48"/>
      <c r="L25" s="48"/>
      <c r="M25" s="7"/>
    </row>
    <row r="26" spans="1:13" s="35" customFormat="1" ht="15" customHeight="1" x14ac:dyDescent="0.15">
      <c r="A26" s="52"/>
      <c r="B26" s="31"/>
      <c r="C26" s="30"/>
      <c r="D26" s="53"/>
      <c r="E26" s="53"/>
      <c r="F26" s="53"/>
      <c r="G26" s="54"/>
      <c r="H26" s="54"/>
      <c r="I26" s="54"/>
      <c r="J26" s="54"/>
      <c r="K26" s="54"/>
      <c r="L26" s="54"/>
      <c r="M26" s="34"/>
    </row>
    <row r="27" spans="1:13" s="8" customFormat="1" ht="15" customHeight="1" x14ac:dyDescent="0.15">
      <c r="A27" s="206" t="s">
        <v>75</v>
      </c>
      <c r="B27" s="207"/>
      <c r="C27" s="204" t="s">
        <v>76</v>
      </c>
      <c r="D27" s="294" t="s">
        <v>25</v>
      </c>
      <c r="E27" s="198" t="s">
        <v>26</v>
      </c>
      <c r="F27" s="231" t="s">
        <v>20</v>
      </c>
      <c r="G27" s="6"/>
      <c r="H27" s="6"/>
      <c r="I27" s="6"/>
      <c r="J27" s="6"/>
      <c r="K27" s="6"/>
      <c r="L27" s="6"/>
      <c r="M27" s="7"/>
    </row>
    <row r="28" spans="1:13" s="8" customFormat="1" ht="15" customHeight="1" x14ac:dyDescent="0.15">
      <c r="A28" s="208"/>
      <c r="B28" s="209"/>
      <c r="C28" s="227"/>
      <c r="D28" s="283"/>
      <c r="E28" s="200"/>
      <c r="F28" s="232"/>
      <c r="G28" s="6"/>
      <c r="H28" s="6"/>
      <c r="I28" s="6"/>
      <c r="J28" s="6"/>
      <c r="K28" s="6"/>
      <c r="L28" s="6"/>
      <c r="M28" s="7"/>
    </row>
    <row r="29" spans="1:13" s="26" customFormat="1" ht="15" customHeight="1" x14ac:dyDescent="0.15">
      <c r="A29" s="222" t="s">
        <v>167</v>
      </c>
      <c r="B29" s="299" t="s">
        <v>199</v>
      </c>
      <c r="C29" s="225" t="s">
        <v>258</v>
      </c>
      <c r="D29" s="9">
        <v>557</v>
      </c>
      <c r="E29" s="9">
        <v>1389</v>
      </c>
      <c r="F29" s="9">
        <v>40</v>
      </c>
      <c r="G29" s="55"/>
      <c r="H29" s="55"/>
      <c r="I29" s="55"/>
      <c r="J29" s="55"/>
      <c r="K29" s="55"/>
      <c r="L29" s="55"/>
      <c r="M29" s="25"/>
    </row>
    <row r="30" spans="1:13" s="8" customFormat="1" ht="15" customHeight="1" x14ac:dyDescent="0.15">
      <c r="A30" s="223"/>
      <c r="B30" s="300"/>
      <c r="C30" s="226"/>
      <c r="D30" s="10">
        <f>+D29/SUM($D29:$F29)*100</f>
        <v>28.046324269889222</v>
      </c>
      <c r="E30" s="10">
        <f t="shared" ref="E30:F32" si="6">+E29/SUM($D29:$F29)*100</f>
        <v>69.939577039274923</v>
      </c>
      <c r="F30" s="10">
        <f t="shared" si="6"/>
        <v>2.0140986908358509</v>
      </c>
      <c r="G30" s="6"/>
      <c r="H30" s="6"/>
      <c r="I30" s="6"/>
      <c r="J30" s="6"/>
      <c r="K30" s="6"/>
      <c r="L30" s="6"/>
      <c r="M30" s="7"/>
    </row>
    <row r="31" spans="1:13" s="46" customFormat="1" ht="15" customHeight="1" x14ac:dyDescent="0.15">
      <c r="A31" s="223"/>
      <c r="B31" s="300"/>
      <c r="C31" s="222" t="s">
        <v>165</v>
      </c>
      <c r="D31" s="9">
        <v>700</v>
      </c>
      <c r="E31" s="9">
        <v>1437</v>
      </c>
      <c r="F31" s="9">
        <v>46</v>
      </c>
      <c r="G31" s="56"/>
      <c r="H31" s="56"/>
      <c r="I31" s="56"/>
      <c r="J31" s="56"/>
      <c r="K31" s="56"/>
      <c r="L31" s="56"/>
      <c r="M31" s="45"/>
    </row>
    <row r="32" spans="1:13" s="17" customFormat="1" ht="15" customHeight="1" x14ac:dyDescent="0.15">
      <c r="A32" s="223"/>
      <c r="B32" s="300"/>
      <c r="C32" s="205"/>
      <c r="D32" s="10">
        <f>+D31/SUM($D31:$F31)*100</f>
        <v>32.065964269354104</v>
      </c>
      <c r="E32" s="10">
        <f t="shared" si="6"/>
        <v>65.826843792945482</v>
      </c>
      <c r="F32" s="10">
        <f t="shared" si="6"/>
        <v>2.1071919377004122</v>
      </c>
      <c r="G32" s="15"/>
      <c r="H32" s="15"/>
      <c r="I32" s="15"/>
      <c r="J32" s="15"/>
      <c r="K32" s="15"/>
      <c r="L32" s="15"/>
      <c r="M32" s="16"/>
    </row>
    <row r="33" spans="1:13" s="26" customFormat="1" ht="15" customHeight="1" x14ac:dyDescent="0.15">
      <c r="A33" s="223"/>
      <c r="B33" s="300"/>
      <c r="C33" s="222" t="s">
        <v>259</v>
      </c>
      <c r="D33" s="9">
        <v>713</v>
      </c>
      <c r="E33" s="9">
        <v>1435</v>
      </c>
      <c r="F33" s="9">
        <v>42</v>
      </c>
      <c r="G33" s="55"/>
      <c r="H33" s="55"/>
      <c r="I33" s="55"/>
      <c r="J33" s="55"/>
      <c r="K33" s="55"/>
      <c r="L33" s="55"/>
      <c r="M33" s="25"/>
    </row>
    <row r="34" spans="1:13" s="8" customFormat="1" ht="15" customHeight="1" x14ac:dyDescent="0.15">
      <c r="A34" s="224"/>
      <c r="B34" s="301"/>
      <c r="C34" s="205"/>
      <c r="D34" s="10">
        <v>32.557077625570777</v>
      </c>
      <c r="E34" s="10">
        <v>65.525114155251146</v>
      </c>
      <c r="F34" s="10">
        <v>1.9178082191780823</v>
      </c>
      <c r="G34" s="6"/>
      <c r="H34" s="6"/>
      <c r="I34" s="6"/>
      <c r="J34" s="6"/>
      <c r="K34" s="6"/>
      <c r="L34" s="6"/>
      <c r="M34" s="7"/>
    </row>
    <row r="35" spans="1:13" s="35" customFormat="1" ht="15" customHeight="1" x14ac:dyDescent="0.15">
      <c r="A35" s="57"/>
      <c r="B35" s="31"/>
      <c r="C35" s="32"/>
      <c r="D35" s="33"/>
      <c r="E35" s="33"/>
      <c r="F35" s="33"/>
      <c r="G35" s="33"/>
      <c r="H35" s="33"/>
      <c r="I35" s="33"/>
      <c r="J35" s="33"/>
      <c r="K35" s="33"/>
      <c r="L35" s="33"/>
      <c r="M35" s="34"/>
    </row>
    <row r="36" spans="1:13" s="8" customFormat="1" ht="15" customHeight="1" x14ac:dyDescent="0.15">
      <c r="A36" s="206" t="s">
        <v>75</v>
      </c>
      <c r="B36" s="207"/>
      <c r="C36" s="204" t="s">
        <v>76</v>
      </c>
      <c r="D36" s="18">
        <v>1</v>
      </c>
      <c r="E36" s="18">
        <v>2</v>
      </c>
      <c r="F36" s="18">
        <v>3</v>
      </c>
      <c r="G36" s="18">
        <v>4</v>
      </c>
      <c r="H36" s="297" t="s">
        <v>141</v>
      </c>
      <c r="I36" s="19" t="s">
        <v>15</v>
      </c>
      <c r="J36" s="18" t="s">
        <v>27</v>
      </c>
      <c r="K36" s="58"/>
      <c r="L36" s="6"/>
      <c r="M36" s="7"/>
    </row>
    <row r="37" spans="1:13" s="8" customFormat="1" ht="30" customHeight="1" x14ac:dyDescent="0.15">
      <c r="A37" s="208"/>
      <c r="B37" s="209"/>
      <c r="C37" s="227"/>
      <c r="D37" s="59" t="s">
        <v>128</v>
      </c>
      <c r="E37" s="59" t="s">
        <v>129</v>
      </c>
      <c r="F37" s="59" t="s">
        <v>191</v>
      </c>
      <c r="G37" s="60" t="s">
        <v>112</v>
      </c>
      <c r="H37" s="298"/>
      <c r="I37" s="61" t="s">
        <v>130</v>
      </c>
      <c r="J37" s="20" t="s">
        <v>112</v>
      </c>
      <c r="K37" s="62"/>
      <c r="L37" s="6"/>
      <c r="M37" s="7"/>
    </row>
    <row r="38" spans="1:13" s="26" customFormat="1" ht="15" customHeight="1" x14ac:dyDescent="0.15">
      <c r="A38" s="222" t="s">
        <v>0</v>
      </c>
      <c r="B38" s="299" t="s">
        <v>260</v>
      </c>
      <c r="C38" s="225" t="s">
        <v>258</v>
      </c>
      <c r="D38" s="9">
        <v>127</v>
      </c>
      <c r="E38" s="9">
        <v>325</v>
      </c>
      <c r="F38" s="9">
        <v>286</v>
      </c>
      <c r="G38" s="63">
        <v>1207</v>
      </c>
      <c r="H38" s="64">
        <v>41</v>
      </c>
      <c r="I38" s="65">
        <f>+D38+E38</f>
        <v>452</v>
      </c>
      <c r="J38" s="9">
        <f>+F38+G38</f>
        <v>1493</v>
      </c>
      <c r="K38" s="66"/>
      <c r="L38" s="55"/>
      <c r="M38" s="25"/>
    </row>
    <row r="39" spans="1:13" s="8" customFormat="1" ht="15" customHeight="1" x14ac:dyDescent="0.15">
      <c r="A39" s="223"/>
      <c r="B39" s="300"/>
      <c r="C39" s="226"/>
      <c r="D39" s="10">
        <f>+D38/SUM($D38:$H38)*100</f>
        <v>6.3947633434038265</v>
      </c>
      <c r="E39" s="10">
        <f t="shared" ref="E39:H39" si="7">+E38/SUM($D38:$H38)*100</f>
        <v>16.364551863041289</v>
      </c>
      <c r="F39" s="10">
        <f t="shared" si="7"/>
        <v>14.400805639476335</v>
      </c>
      <c r="G39" s="10">
        <f t="shared" si="7"/>
        <v>60.775427995971796</v>
      </c>
      <c r="H39" s="10">
        <f t="shared" si="7"/>
        <v>2.0644511581067473</v>
      </c>
      <c r="I39" s="67">
        <f>+D39+E39</f>
        <v>22.759315206445116</v>
      </c>
      <c r="J39" s="68">
        <f>+F39+G39</f>
        <v>75.176233635448128</v>
      </c>
      <c r="K39" s="69"/>
      <c r="L39" s="6"/>
      <c r="M39" s="7"/>
    </row>
    <row r="40" spans="1:13" s="26" customFormat="1" ht="15" customHeight="1" x14ac:dyDescent="0.15">
      <c r="A40" s="223"/>
      <c r="B40" s="300"/>
      <c r="C40" s="222" t="s">
        <v>165</v>
      </c>
      <c r="D40" s="9">
        <v>194</v>
      </c>
      <c r="E40" s="9">
        <v>453</v>
      </c>
      <c r="F40" s="9">
        <v>294</v>
      </c>
      <c r="G40" s="63">
        <v>1198</v>
      </c>
      <c r="H40" s="64">
        <v>44</v>
      </c>
      <c r="I40" s="65">
        <f>+D40+E40</f>
        <v>647</v>
      </c>
      <c r="J40" s="9">
        <f>+F40+G40</f>
        <v>1492</v>
      </c>
      <c r="K40" s="66"/>
      <c r="L40" s="55"/>
      <c r="M40" s="25"/>
    </row>
    <row r="41" spans="1:13" s="8" customFormat="1" ht="15" customHeight="1" x14ac:dyDescent="0.15">
      <c r="A41" s="223"/>
      <c r="B41" s="300"/>
      <c r="C41" s="205"/>
      <c r="D41" s="10">
        <f>+D40/SUM($D40:$H40)*100</f>
        <v>8.886852954649564</v>
      </c>
      <c r="E41" s="10">
        <f t="shared" ref="E41:H41" si="8">+E40/SUM($D40:$H40)*100</f>
        <v>20.751259734310583</v>
      </c>
      <c r="F41" s="10">
        <f t="shared" si="8"/>
        <v>13.46770499312872</v>
      </c>
      <c r="G41" s="10">
        <f t="shared" si="8"/>
        <v>54.878607420980309</v>
      </c>
      <c r="H41" s="10">
        <f t="shared" si="8"/>
        <v>2.0155748969308291</v>
      </c>
      <c r="I41" s="67">
        <f>+D41+E41</f>
        <v>29.638112688960149</v>
      </c>
      <c r="J41" s="68">
        <f>+F41+G41</f>
        <v>68.346312414109036</v>
      </c>
      <c r="K41" s="69"/>
      <c r="L41" s="6"/>
      <c r="M41" s="7"/>
    </row>
    <row r="42" spans="1:13" s="26" customFormat="1" ht="15" customHeight="1" x14ac:dyDescent="0.15">
      <c r="A42" s="223"/>
      <c r="B42" s="300"/>
      <c r="C42" s="222" t="s">
        <v>259</v>
      </c>
      <c r="D42" s="9">
        <v>226</v>
      </c>
      <c r="E42" s="9">
        <v>493</v>
      </c>
      <c r="F42" s="9">
        <v>319</v>
      </c>
      <c r="G42" s="9">
        <v>1116</v>
      </c>
      <c r="H42" s="64">
        <v>36</v>
      </c>
      <c r="I42" s="65">
        <v>719</v>
      </c>
      <c r="J42" s="9">
        <v>1435</v>
      </c>
      <c r="K42" s="66"/>
      <c r="L42" s="55"/>
      <c r="M42" s="25"/>
    </row>
    <row r="43" spans="1:13" s="8" customFormat="1" ht="15" customHeight="1" x14ac:dyDescent="0.15">
      <c r="A43" s="224"/>
      <c r="B43" s="301"/>
      <c r="C43" s="205"/>
      <c r="D43" s="68">
        <v>10.319634703196346</v>
      </c>
      <c r="E43" s="68">
        <v>22.511415525114156</v>
      </c>
      <c r="F43" s="68">
        <v>14.566210045662102</v>
      </c>
      <c r="G43" s="68">
        <v>50.958904109589042</v>
      </c>
      <c r="H43" s="70">
        <v>1.6438356164383561</v>
      </c>
      <c r="I43" s="67">
        <v>32.831050228310502</v>
      </c>
      <c r="J43" s="68">
        <v>65.525114155251146</v>
      </c>
      <c r="K43" s="71"/>
      <c r="L43" s="6"/>
      <c r="M43" s="7"/>
    </row>
    <row r="44" spans="1:13" s="35" customFormat="1" ht="15" customHeight="1" x14ac:dyDescent="0.15">
      <c r="A44" s="57"/>
      <c r="B44" s="31"/>
      <c r="C44" s="32"/>
      <c r="D44" s="33"/>
      <c r="E44" s="33"/>
      <c r="F44" s="33"/>
      <c r="G44" s="33"/>
      <c r="H44" s="33"/>
      <c r="I44" s="33"/>
      <c r="J44" s="33"/>
      <c r="K44" s="33"/>
      <c r="L44" s="33"/>
      <c r="M44" s="34"/>
    </row>
    <row r="45" spans="1:13" s="8" customFormat="1" ht="15" customHeight="1" x14ac:dyDescent="0.15">
      <c r="A45" s="206" t="s">
        <v>75</v>
      </c>
      <c r="B45" s="207"/>
      <c r="C45" s="204" t="s">
        <v>76</v>
      </c>
      <c r="D45" s="18">
        <v>1</v>
      </c>
      <c r="E45" s="18">
        <v>2</v>
      </c>
      <c r="F45" s="18">
        <v>3</v>
      </c>
      <c r="G45" s="18">
        <v>4</v>
      </c>
      <c r="H45" s="18">
        <v>5</v>
      </c>
      <c r="I45" s="220" t="s">
        <v>22</v>
      </c>
      <c r="J45" s="19" t="s">
        <v>15</v>
      </c>
      <c r="K45" s="18">
        <v>3</v>
      </c>
      <c r="L45" s="18" t="s">
        <v>16</v>
      </c>
      <c r="M45" s="7"/>
    </row>
    <row r="46" spans="1:13" s="8" customFormat="1" ht="30" customHeight="1" x14ac:dyDescent="0.15">
      <c r="A46" s="208"/>
      <c r="B46" s="209"/>
      <c r="C46" s="227"/>
      <c r="D46" s="20" t="s">
        <v>19</v>
      </c>
      <c r="E46" s="20" t="s">
        <v>17</v>
      </c>
      <c r="F46" s="20" t="s">
        <v>24</v>
      </c>
      <c r="G46" s="20" t="s">
        <v>18</v>
      </c>
      <c r="H46" s="20" t="s">
        <v>131</v>
      </c>
      <c r="I46" s="221"/>
      <c r="J46" s="21" t="s">
        <v>23</v>
      </c>
      <c r="K46" s="20" t="s">
        <v>24</v>
      </c>
      <c r="L46" s="20" t="s">
        <v>21</v>
      </c>
      <c r="M46" s="7"/>
    </row>
    <row r="47" spans="1:13" s="26" customFormat="1" ht="15" customHeight="1" x14ac:dyDescent="0.15">
      <c r="A47" s="247" t="s">
        <v>106</v>
      </c>
      <c r="B47" s="228" t="s">
        <v>200</v>
      </c>
      <c r="C47" s="225" t="s">
        <v>258</v>
      </c>
      <c r="D47" s="9">
        <v>221</v>
      </c>
      <c r="E47" s="9">
        <v>651</v>
      </c>
      <c r="F47" s="9">
        <v>858</v>
      </c>
      <c r="G47" s="22">
        <v>97</v>
      </c>
      <c r="H47" s="9">
        <v>93</v>
      </c>
      <c r="I47" s="23">
        <v>66</v>
      </c>
      <c r="J47" s="24">
        <f>+D47+E47</f>
        <v>872</v>
      </c>
      <c r="K47" s="9">
        <f>+F47</f>
        <v>858</v>
      </c>
      <c r="L47" s="9">
        <f>+G47+H47</f>
        <v>190</v>
      </c>
      <c r="M47" s="25"/>
    </row>
    <row r="48" spans="1:13" s="8" customFormat="1" ht="15" customHeight="1" x14ac:dyDescent="0.15">
      <c r="A48" s="248"/>
      <c r="B48" s="229"/>
      <c r="C48" s="226"/>
      <c r="D48" s="10">
        <f>+D47/SUM($D47:$I47)*100</f>
        <v>11.127895266868077</v>
      </c>
      <c r="E48" s="10">
        <f>+E47/SUM($D47:$I47)*100</f>
        <v>32.779456193353475</v>
      </c>
      <c r="F48" s="10">
        <f>+F47/SUM($D47:$I47)*100</f>
        <v>43.202416918429002</v>
      </c>
      <c r="G48" s="27">
        <f>+G47/SUM($D47:$I47)*100</f>
        <v>4.8841893252769388</v>
      </c>
      <c r="H48" s="10">
        <f t="shared" ref="H48:I48" si="9">+H47/SUM($D47:$I47)*100</f>
        <v>4.6827794561933533</v>
      </c>
      <c r="I48" s="28">
        <f t="shared" si="9"/>
        <v>3.3232628398791544</v>
      </c>
      <c r="J48" s="29">
        <f>+D48+E48</f>
        <v>43.907351460221548</v>
      </c>
      <c r="K48" s="10">
        <f>+F48</f>
        <v>43.202416918429002</v>
      </c>
      <c r="L48" s="10">
        <f>+G48+H48</f>
        <v>9.5669687814702922</v>
      </c>
      <c r="M48" s="7"/>
    </row>
    <row r="49" spans="1:13" s="26" customFormat="1" ht="15" customHeight="1" x14ac:dyDescent="0.15">
      <c r="A49" s="248"/>
      <c r="B49" s="229"/>
      <c r="C49" s="222" t="s">
        <v>165</v>
      </c>
      <c r="D49" s="9">
        <v>291</v>
      </c>
      <c r="E49" s="9">
        <v>716</v>
      </c>
      <c r="F49" s="9">
        <v>898</v>
      </c>
      <c r="G49" s="22">
        <v>101</v>
      </c>
      <c r="H49" s="9">
        <v>108</v>
      </c>
      <c r="I49" s="23">
        <v>69</v>
      </c>
      <c r="J49" s="24">
        <f>+D49+E49</f>
        <v>1007</v>
      </c>
      <c r="K49" s="9">
        <f>+F49</f>
        <v>898</v>
      </c>
      <c r="L49" s="9">
        <f>+G49+H49</f>
        <v>209</v>
      </c>
      <c r="M49" s="25"/>
    </row>
    <row r="50" spans="1:13" s="8" customFormat="1" ht="15" customHeight="1" x14ac:dyDescent="0.15">
      <c r="A50" s="248"/>
      <c r="B50" s="229"/>
      <c r="C50" s="205"/>
      <c r="D50" s="10">
        <f t="shared" ref="D50:I50" si="10">+D49/SUM($D49:$I49)*100</f>
        <v>13.330279431974349</v>
      </c>
      <c r="E50" s="10">
        <f t="shared" si="10"/>
        <v>32.798900595510766</v>
      </c>
      <c r="F50" s="10">
        <f t="shared" si="10"/>
        <v>41.136051305542829</v>
      </c>
      <c r="G50" s="27">
        <f t="shared" si="10"/>
        <v>4.6266605588639482</v>
      </c>
      <c r="H50" s="10">
        <f t="shared" si="10"/>
        <v>4.9473202015574893</v>
      </c>
      <c r="I50" s="28">
        <f t="shared" si="10"/>
        <v>3.1607879065506181</v>
      </c>
      <c r="J50" s="29">
        <f>+D50+E50</f>
        <v>46.129180027485113</v>
      </c>
      <c r="K50" s="10">
        <f>+F50</f>
        <v>41.136051305542829</v>
      </c>
      <c r="L50" s="10">
        <f>+G50+H50</f>
        <v>9.5739807604214384</v>
      </c>
      <c r="M50" s="7"/>
    </row>
    <row r="51" spans="1:13" s="26" customFormat="1" ht="15" customHeight="1" x14ac:dyDescent="0.15">
      <c r="A51" s="248"/>
      <c r="B51" s="229"/>
      <c r="C51" s="204" t="s">
        <v>259</v>
      </c>
      <c r="D51" s="9">
        <v>281</v>
      </c>
      <c r="E51" s="9">
        <v>712</v>
      </c>
      <c r="F51" s="9">
        <v>910</v>
      </c>
      <c r="G51" s="22">
        <v>98</v>
      </c>
      <c r="H51" s="9">
        <v>102</v>
      </c>
      <c r="I51" s="23">
        <v>87</v>
      </c>
      <c r="J51" s="24">
        <v>993</v>
      </c>
      <c r="K51" s="9">
        <v>910</v>
      </c>
      <c r="L51" s="9">
        <v>200</v>
      </c>
      <c r="M51" s="25"/>
    </row>
    <row r="52" spans="1:13" s="8" customFormat="1" ht="15" customHeight="1" x14ac:dyDescent="0.15">
      <c r="A52" s="249"/>
      <c r="B52" s="230"/>
      <c r="C52" s="205"/>
      <c r="D52" s="10">
        <v>12.831050228310502</v>
      </c>
      <c r="E52" s="10">
        <v>32.51141552511416</v>
      </c>
      <c r="F52" s="10">
        <v>41.55251141552511</v>
      </c>
      <c r="G52" s="27">
        <v>4.474885844748858</v>
      </c>
      <c r="H52" s="10">
        <v>4.6575342465753424</v>
      </c>
      <c r="I52" s="28">
        <v>3.9726027397260277</v>
      </c>
      <c r="J52" s="29">
        <v>45.342465753424662</v>
      </c>
      <c r="K52" s="10">
        <v>41.55251141552511</v>
      </c>
      <c r="L52" s="10">
        <v>9.1324200913241995</v>
      </c>
      <c r="M52" s="7"/>
    </row>
    <row r="53" spans="1:13" s="8" customFormat="1" ht="15" customHeight="1" x14ac:dyDescent="0.15">
      <c r="A53" s="72"/>
      <c r="B53" s="73"/>
      <c r="C53" s="72"/>
      <c r="D53" s="74"/>
      <c r="E53" s="74"/>
      <c r="F53" s="74"/>
      <c r="G53" s="75"/>
      <c r="H53" s="74"/>
      <c r="I53" s="74"/>
      <c r="J53" s="74"/>
      <c r="K53" s="74"/>
      <c r="L53" s="74"/>
      <c r="M53" s="7"/>
    </row>
    <row r="54" spans="1:13" s="4" customFormat="1" ht="18" customHeight="1" x14ac:dyDescent="0.15">
      <c r="A54" s="278" t="s">
        <v>105</v>
      </c>
      <c r="B54" s="278"/>
      <c r="C54" s="278"/>
      <c r="D54" s="278"/>
      <c r="E54" s="278"/>
      <c r="F54" s="278"/>
      <c r="G54" s="278"/>
      <c r="H54" s="278"/>
      <c r="I54" s="278"/>
      <c r="J54" s="278"/>
      <c r="K54" s="278"/>
      <c r="L54" s="278"/>
      <c r="M54" s="3"/>
    </row>
    <row r="55" spans="1:13" s="8" customFormat="1" ht="15" customHeight="1" x14ac:dyDescent="0.15">
      <c r="A55" s="206" t="s">
        <v>75</v>
      </c>
      <c r="B55" s="207"/>
      <c r="C55" s="204" t="s">
        <v>76</v>
      </c>
      <c r="D55" s="198" t="s">
        <v>25</v>
      </c>
      <c r="E55" s="198" t="s">
        <v>26</v>
      </c>
      <c r="F55" s="231" t="s">
        <v>22</v>
      </c>
      <c r="G55" s="6"/>
      <c r="H55" s="6"/>
      <c r="I55" s="6"/>
      <c r="J55" s="6"/>
      <c r="K55" s="6"/>
      <c r="L55" s="6"/>
      <c r="M55" s="7"/>
    </row>
    <row r="56" spans="1:13" s="8" customFormat="1" ht="15" customHeight="1" x14ac:dyDescent="0.15">
      <c r="A56" s="208"/>
      <c r="B56" s="209"/>
      <c r="C56" s="227"/>
      <c r="D56" s="200"/>
      <c r="E56" s="200"/>
      <c r="F56" s="232"/>
      <c r="G56" s="6"/>
      <c r="H56" s="6"/>
      <c r="I56" s="6"/>
      <c r="J56" s="6"/>
      <c r="K56" s="6"/>
      <c r="L56" s="6"/>
      <c r="M56" s="7"/>
    </row>
    <row r="57" spans="1:13" s="26" customFormat="1" ht="15" customHeight="1" x14ac:dyDescent="0.15">
      <c r="A57" s="204" t="s">
        <v>107</v>
      </c>
      <c r="B57" s="271" t="s">
        <v>201</v>
      </c>
      <c r="C57" s="225" t="s">
        <v>258</v>
      </c>
      <c r="D57" s="9">
        <v>401</v>
      </c>
      <c r="E57" s="9">
        <v>1551</v>
      </c>
      <c r="F57" s="9">
        <v>34</v>
      </c>
      <c r="G57" s="55"/>
      <c r="H57" s="55"/>
      <c r="I57" s="55"/>
      <c r="J57" s="55"/>
      <c r="K57" s="55"/>
      <c r="L57" s="55"/>
      <c r="M57" s="25"/>
    </row>
    <row r="58" spans="1:13" s="8" customFormat="1" ht="15" customHeight="1" x14ac:dyDescent="0.15">
      <c r="A58" s="227"/>
      <c r="B58" s="272"/>
      <c r="C58" s="226"/>
      <c r="D58" s="68">
        <f>+D57/SUM($D57:$F57)*100</f>
        <v>20.191339375629404</v>
      </c>
      <c r="E58" s="68">
        <f t="shared" ref="E58:F58" si="11">+E57/SUM($D57:$F57)*100</f>
        <v>78.096676737160124</v>
      </c>
      <c r="F58" s="68">
        <f t="shared" si="11"/>
        <v>1.7119838872104733</v>
      </c>
      <c r="G58" s="6"/>
      <c r="H58" s="6"/>
      <c r="I58" s="6"/>
      <c r="J58" s="6"/>
      <c r="K58" s="6"/>
      <c r="L58" s="6"/>
      <c r="M58" s="7"/>
    </row>
    <row r="59" spans="1:13" s="26" customFormat="1" ht="15" customHeight="1" x14ac:dyDescent="0.15">
      <c r="A59" s="227"/>
      <c r="B59" s="272"/>
      <c r="C59" s="198" t="s">
        <v>185</v>
      </c>
      <c r="D59" s="9">
        <v>532</v>
      </c>
      <c r="E59" s="9">
        <v>1606</v>
      </c>
      <c r="F59" s="9">
        <v>45</v>
      </c>
      <c r="G59" s="55"/>
      <c r="H59" s="55"/>
      <c r="I59" s="55"/>
      <c r="J59" s="55"/>
      <c r="K59" s="55"/>
      <c r="L59" s="55"/>
      <c r="M59" s="25"/>
    </row>
    <row r="60" spans="1:13" s="8" customFormat="1" ht="15" customHeight="1" x14ac:dyDescent="0.15">
      <c r="A60" s="227"/>
      <c r="B60" s="272"/>
      <c r="C60" s="260"/>
      <c r="D60" s="68">
        <f>+D59/SUM($D59:$F59)*100</f>
        <v>24.370132844709115</v>
      </c>
      <c r="E60" s="68">
        <f t="shared" ref="E60:F60" si="12">+E59/SUM($D59:$F59)*100</f>
        <v>73.568483737975271</v>
      </c>
      <c r="F60" s="68">
        <f t="shared" si="12"/>
        <v>2.0613834173156205</v>
      </c>
      <c r="G60" s="6"/>
      <c r="H60" s="6"/>
      <c r="I60" s="6"/>
      <c r="J60" s="6"/>
      <c r="K60" s="6"/>
      <c r="L60" s="6"/>
      <c r="M60" s="7"/>
    </row>
    <row r="61" spans="1:13" s="26" customFormat="1" ht="15" customHeight="1" x14ac:dyDescent="0.15">
      <c r="A61" s="227"/>
      <c r="B61" s="272"/>
      <c r="C61" s="204" t="s">
        <v>259</v>
      </c>
      <c r="D61" s="9">
        <v>572</v>
      </c>
      <c r="E61" s="9">
        <v>1577</v>
      </c>
      <c r="F61" s="9">
        <v>41</v>
      </c>
      <c r="G61" s="55"/>
      <c r="H61" s="55"/>
      <c r="I61" s="55"/>
      <c r="J61" s="55"/>
      <c r="K61" s="55"/>
      <c r="L61" s="55"/>
      <c r="M61" s="25"/>
    </row>
    <row r="62" spans="1:13" s="8" customFormat="1" ht="15" customHeight="1" x14ac:dyDescent="0.15">
      <c r="A62" s="205"/>
      <c r="B62" s="273"/>
      <c r="C62" s="205"/>
      <c r="D62" s="68">
        <v>26.118721461187217</v>
      </c>
      <c r="E62" s="68">
        <v>72.009132420091333</v>
      </c>
      <c r="F62" s="68">
        <v>1.872146118721461</v>
      </c>
      <c r="G62" s="6"/>
      <c r="H62" s="6"/>
      <c r="I62" s="6"/>
      <c r="J62" s="6"/>
      <c r="K62" s="6"/>
      <c r="L62" s="6"/>
      <c r="M62" s="7"/>
    </row>
    <row r="63" spans="1:13" s="26" customFormat="1" ht="15" customHeight="1" x14ac:dyDescent="0.15">
      <c r="A63" s="204" t="s">
        <v>168</v>
      </c>
      <c r="B63" s="228" t="s">
        <v>202</v>
      </c>
      <c r="C63" s="198" t="s">
        <v>261</v>
      </c>
      <c r="D63" s="9">
        <v>454</v>
      </c>
      <c r="E63" s="9">
        <v>1500</v>
      </c>
      <c r="F63" s="9">
        <v>32</v>
      </c>
      <c r="G63" s="55"/>
      <c r="H63" s="55"/>
      <c r="I63" s="55"/>
      <c r="J63" s="55"/>
      <c r="K63" s="55"/>
      <c r="L63" s="55"/>
      <c r="M63" s="25"/>
    </row>
    <row r="64" spans="1:13" s="8" customFormat="1" ht="15" customHeight="1" x14ac:dyDescent="0.15">
      <c r="A64" s="227"/>
      <c r="B64" s="229"/>
      <c r="C64" s="260"/>
      <c r="D64" s="68">
        <f>+D63/SUM($D63:$F63)*100</f>
        <v>22.860020140986908</v>
      </c>
      <c r="E64" s="68">
        <f t="shared" ref="E64:F64" si="13">+E63/SUM($D63:$F63)*100</f>
        <v>75.528700906344412</v>
      </c>
      <c r="F64" s="68">
        <f t="shared" si="13"/>
        <v>1.6112789526686808</v>
      </c>
      <c r="G64" s="6"/>
      <c r="H64" s="6"/>
      <c r="I64" s="6"/>
      <c r="J64" s="6"/>
      <c r="K64" s="6"/>
      <c r="L64" s="6"/>
      <c r="M64" s="7"/>
    </row>
    <row r="65" spans="1:13" s="26" customFormat="1" ht="15" customHeight="1" x14ac:dyDescent="0.15">
      <c r="A65" s="227"/>
      <c r="B65" s="229"/>
      <c r="C65" s="198" t="s">
        <v>185</v>
      </c>
      <c r="D65" s="9">
        <v>535</v>
      </c>
      <c r="E65" s="9">
        <v>1603</v>
      </c>
      <c r="F65" s="9">
        <v>45</v>
      </c>
      <c r="G65" s="55"/>
      <c r="H65" s="55"/>
      <c r="I65" s="55"/>
      <c r="J65" s="55"/>
      <c r="K65" s="55"/>
      <c r="L65" s="55"/>
      <c r="M65" s="25"/>
    </row>
    <row r="66" spans="1:13" s="8" customFormat="1" ht="15" customHeight="1" x14ac:dyDescent="0.15">
      <c r="A66" s="227"/>
      <c r="B66" s="229"/>
      <c r="C66" s="260"/>
      <c r="D66" s="68">
        <f>+D65/SUM($D65:$F65)*100</f>
        <v>24.507558405863492</v>
      </c>
      <c r="E66" s="68">
        <f t="shared" ref="E66:F66" si="14">+E65/SUM($D65:$F65)*100</f>
        <v>73.431058176820883</v>
      </c>
      <c r="F66" s="68">
        <f t="shared" si="14"/>
        <v>2.0613834173156205</v>
      </c>
      <c r="G66" s="6"/>
      <c r="H66" s="6"/>
      <c r="I66" s="6"/>
      <c r="J66" s="6"/>
      <c r="K66" s="6"/>
      <c r="L66" s="6"/>
      <c r="M66" s="7"/>
    </row>
    <row r="67" spans="1:13" s="26" customFormat="1" ht="15" customHeight="1" x14ac:dyDescent="0.15">
      <c r="A67" s="227"/>
      <c r="B67" s="229"/>
      <c r="C67" s="204" t="s">
        <v>259</v>
      </c>
      <c r="D67" s="9">
        <v>540</v>
      </c>
      <c r="E67" s="9">
        <v>1608</v>
      </c>
      <c r="F67" s="9">
        <v>42</v>
      </c>
      <c r="G67" s="55"/>
      <c r="H67" s="55"/>
      <c r="I67" s="55"/>
      <c r="J67" s="55"/>
      <c r="K67" s="55"/>
      <c r="L67" s="55"/>
      <c r="M67" s="25"/>
    </row>
    <row r="68" spans="1:13" s="8" customFormat="1" ht="15" customHeight="1" x14ac:dyDescent="0.15">
      <c r="A68" s="205"/>
      <c r="B68" s="230"/>
      <c r="C68" s="205"/>
      <c r="D68" s="68">
        <v>24.657534246575342</v>
      </c>
      <c r="E68" s="68">
        <v>73.424657534246577</v>
      </c>
      <c r="F68" s="68">
        <v>1.9178082191780823</v>
      </c>
      <c r="G68" s="6"/>
      <c r="H68" s="6"/>
      <c r="I68" s="6"/>
      <c r="J68" s="6"/>
      <c r="K68" s="6"/>
      <c r="L68" s="6"/>
      <c r="M68" s="7"/>
    </row>
    <row r="69" spans="1:13" s="35" customFormat="1" ht="15" customHeight="1" x14ac:dyDescent="0.15">
      <c r="A69" s="30"/>
      <c r="B69" s="31"/>
      <c r="C69" s="32"/>
      <c r="D69" s="33"/>
      <c r="E69" s="33"/>
      <c r="F69" s="33"/>
      <c r="G69" s="33"/>
      <c r="H69" s="33"/>
      <c r="I69" s="33"/>
      <c r="J69" s="33"/>
      <c r="K69" s="33"/>
      <c r="L69" s="33"/>
      <c r="M69" s="34"/>
    </row>
    <row r="70" spans="1:13" s="4" customFormat="1" ht="15" customHeight="1" x14ac:dyDescent="0.15">
      <c r="A70" s="278" t="s">
        <v>108</v>
      </c>
      <c r="B70" s="278"/>
      <c r="C70" s="278"/>
      <c r="D70" s="278"/>
      <c r="E70" s="278"/>
      <c r="F70" s="278"/>
      <c r="G70" s="278"/>
      <c r="H70" s="278"/>
      <c r="I70" s="278"/>
      <c r="J70" s="278"/>
      <c r="K70" s="278"/>
      <c r="L70" s="278"/>
      <c r="M70" s="3"/>
    </row>
    <row r="71" spans="1:13" s="39" customFormat="1" ht="15" customHeight="1" x14ac:dyDescent="0.15">
      <c r="A71" s="206" t="s">
        <v>75</v>
      </c>
      <c r="B71" s="207"/>
      <c r="C71" s="204" t="s">
        <v>76</v>
      </c>
      <c r="D71" s="18">
        <v>1</v>
      </c>
      <c r="E71" s="18">
        <v>2</v>
      </c>
      <c r="F71" s="18">
        <v>3</v>
      </c>
      <c r="G71" s="18">
        <v>4</v>
      </c>
      <c r="H71" s="18">
        <v>5</v>
      </c>
      <c r="I71" s="220" t="s">
        <v>22</v>
      </c>
      <c r="J71" s="19" t="s">
        <v>15</v>
      </c>
      <c r="K71" s="18">
        <v>3</v>
      </c>
      <c r="L71" s="18" t="s">
        <v>16</v>
      </c>
      <c r="M71" s="38"/>
    </row>
    <row r="72" spans="1:13" s="8" customFormat="1" ht="30" customHeight="1" x14ac:dyDescent="0.15">
      <c r="A72" s="208"/>
      <c r="B72" s="209"/>
      <c r="C72" s="205"/>
      <c r="D72" s="76" t="s">
        <v>19</v>
      </c>
      <c r="E72" s="76" t="s">
        <v>17</v>
      </c>
      <c r="F72" s="76" t="s">
        <v>24</v>
      </c>
      <c r="G72" s="76" t="s">
        <v>18</v>
      </c>
      <c r="H72" s="76" t="s">
        <v>131</v>
      </c>
      <c r="I72" s="221"/>
      <c r="J72" s="77" t="s">
        <v>23</v>
      </c>
      <c r="K72" s="76" t="s">
        <v>24</v>
      </c>
      <c r="L72" s="76" t="s">
        <v>21</v>
      </c>
      <c r="M72" s="7"/>
    </row>
    <row r="73" spans="1:13" s="26" customFormat="1" ht="15" customHeight="1" x14ac:dyDescent="0.15">
      <c r="A73" s="204" t="s">
        <v>1</v>
      </c>
      <c r="B73" s="271" t="s">
        <v>203</v>
      </c>
      <c r="C73" s="225" t="s">
        <v>258</v>
      </c>
      <c r="D73" s="9">
        <v>129</v>
      </c>
      <c r="E73" s="9">
        <v>284</v>
      </c>
      <c r="F73" s="9">
        <v>1018</v>
      </c>
      <c r="G73" s="22">
        <v>210</v>
      </c>
      <c r="H73" s="9">
        <v>177</v>
      </c>
      <c r="I73" s="23">
        <v>168</v>
      </c>
      <c r="J73" s="24">
        <f>+D73+E73</f>
        <v>413</v>
      </c>
      <c r="K73" s="9">
        <f>+F73</f>
        <v>1018</v>
      </c>
      <c r="L73" s="9">
        <f>+G73+H73</f>
        <v>387</v>
      </c>
      <c r="M73" s="25"/>
    </row>
    <row r="74" spans="1:13" s="8" customFormat="1" ht="15" customHeight="1" x14ac:dyDescent="0.15">
      <c r="A74" s="227"/>
      <c r="B74" s="272"/>
      <c r="C74" s="226"/>
      <c r="D74" s="10">
        <f t="shared" ref="D74:I74" si="15">+D73/SUM($D73:$I73)*100</f>
        <v>6.4954682779456192</v>
      </c>
      <c r="E74" s="10">
        <f t="shared" si="15"/>
        <v>14.300100704934543</v>
      </c>
      <c r="F74" s="10">
        <f t="shared" si="15"/>
        <v>51.258811681772407</v>
      </c>
      <c r="G74" s="27">
        <f t="shared" si="15"/>
        <v>10.574018126888216</v>
      </c>
      <c r="H74" s="10">
        <f t="shared" si="15"/>
        <v>8.9123867069486398</v>
      </c>
      <c r="I74" s="28">
        <f t="shared" si="15"/>
        <v>8.4592145015105746</v>
      </c>
      <c r="J74" s="78">
        <f>+D74+E74</f>
        <v>20.795568982880162</v>
      </c>
      <c r="K74" s="79">
        <f>+F74</f>
        <v>51.258811681772407</v>
      </c>
      <c r="L74" s="79">
        <f>+G74+H74</f>
        <v>19.486404833836858</v>
      </c>
      <c r="M74" s="7"/>
    </row>
    <row r="75" spans="1:13" s="26" customFormat="1" ht="15" customHeight="1" x14ac:dyDescent="0.15">
      <c r="A75" s="227"/>
      <c r="B75" s="272"/>
      <c r="C75" s="204" t="s">
        <v>185</v>
      </c>
      <c r="D75" s="9">
        <v>142</v>
      </c>
      <c r="E75" s="9">
        <v>330</v>
      </c>
      <c r="F75" s="9">
        <v>1076</v>
      </c>
      <c r="G75" s="22">
        <v>217</v>
      </c>
      <c r="H75" s="9">
        <v>248</v>
      </c>
      <c r="I75" s="23">
        <v>170</v>
      </c>
      <c r="J75" s="24">
        <f>+D75+E75</f>
        <v>472</v>
      </c>
      <c r="K75" s="9">
        <f>+F75</f>
        <v>1076</v>
      </c>
      <c r="L75" s="9">
        <f>+G75+H75</f>
        <v>465</v>
      </c>
      <c r="M75" s="25"/>
    </row>
    <row r="76" spans="1:13" s="8" customFormat="1" ht="15" customHeight="1" x14ac:dyDescent="0.15">
      <c r="A76" s="227"/>
      <c r="B76" s="272"/>
      <c r="C76" s="205"/>
      <c r="D76" s="10">
        <f t="shared" ref="D76:I76" si="16">+D75/SUM($D75:$I75)*100</f>
        <v>6.5048098946404034</v>
      </c>
      <c r="E76" s="10">
        <f t="shared" si="16"/>
        <v>15.116811726981219</v>
      </c>
      <c r="F76" s="10">
        <f t="shared" si="16"/>
        <v>49.289967934035737</v>
      </c>
      <c r="G76" s="27">
        <f t="shared" si="16"/>
        <v>9.9404489234997708</v>
      </c>
      <c r="H76" s="10">
        <f t="shared" si="16"/>
        <v>11.360513055428308</v>
      </c>
      <c r="I76" s="28">
        <f t="shared" si="16"/>
        <v>7.7874484654145677</v>
      </c>
      <c r="J76" s="78">
        <f>+D76+E76</f>
        <v>21.621621621621621</v>
      </c>
      <c r="K76" s="79">
        <f>+F76</f>
        <v>49.289967934035737</v>
      </c>
      <c r="L76" s="79">
        <f>+G76+H76</f>
        <v>21.300961978928079</v>
      </c>
      <c r="M76" s="7"/>
    </row>
    <row r="77" spans="1:13" s="26" customFormat="1" ht="15" customHeight="1" x14ac:dyDescent="0.15">
      <c r="A77" s="227"/>
      <c r="B77" s="272"/>
      <c r="C77" s="204" t="s">
        <v>262</v>
      </c>
      <c r="D77" s="9">
        <v>123</v>
      </c>
      <c r="E77" s="9">
        <v>346</v>
      </c>
      <c r="F77" s="9">
        <v>1062</v>
      </c>
      <c r="G77" s="22">
        <v>257</v>
      </c>
      <c r="H77" s="9">
        <v>238</v>
      </c>
      <c r="I77" s="23">
        <v>164</v>
      </c>
      <c r="J77" s="80">
        <v>469</v>
      </c>
      <c r="K77" s="81">
        <v>1062</v>
      </c>
      <c r="L77" s="81">
        <v>495</v>
      </c>
      <c r="M77" s="25"/>
    </row>
    <row r="78" spans="1:13" s="8" customFormat="1" ht="15" customHeight="1" x14ac:dyDescent="0.15">
      <c r="A78" s="205"/>
      <c r="B78" s="273"/>
      <c r="C78" s="205"/>
      <c r="D78" s="10">
        <v>5.6164383561643838</v>
      </c>
      <c r="E78" s="10">
        <v>15.799086757990869</v>
      </c>
      <c r="F78" s="10">
        <v>48.493150684931507</v>
      </c>
      <c r="G78" s="27">
        <v>11.735159817351597</v>
      </c>
      <c r="H78" s="10">
        <v>10.867579908675799</v>
      </c>
      <c r="I78" s="28">
        <v>7.4885844748858439</v>
      </c>
      <c r="J78" s="78">
        <v>21.415525114155251</v>
      </c>
      <c r="K78" s="79">
        <v>48.493150684931507</v>
      </c>
      <c r="L78" s="79">
        <v>22.602739726027394</v>
      </c>
      <c r="M78" s="7"/>
    </row>
    <row r="79" spans="1:13" s="35" customFormat="1" ht="15" customHeight="1" x14ac:dyDescent="0.15">
      <c r="A79" s="82"/>
      <c r="B79" s="31"/>
      <c r="C79" s="30"/>
      <c r="D79" s="54"/>
      <c r="E79" s="54"/>
      <c r="F79" s="54"/>
      <c r="G79" s="54"/>
      <c r="H79" s="54"/>
      <c r="I79" s="54"/>
      <c r="J79" s="54"/>
      <c r="K79" s="54"/>
      <c r="L79" s="54"/>
      <c r="M79" s="34"/>
    </row>
    <row r="80" spans="1:13" s="85" customFormat="1" ht="45" customHeight="1" x14ac:dyDescent="0.15">
      <c r="A80" s="239" t="s">
        <v>263</v>
      </c>
      <c r="B80" s="240"/>
      <c r="C80" s="204" t="s">
        <v>76</v>
      </c>
      <c r="D80" s="210" t="s">
        <v>250</v>
      </c>
      <c r="E80" s="210" t="s">
        <v>252</v>
      </c>
      <c r="F80" s="210" t="s">
        <v>253</v>
      </c>
      <c r="G80" s="210" t="s">
        <v>254</v>
      </c>
      <c r="H80" s="210" t="s">
        <v>48</v>
      </c>
      <c r="I80" s="83"/>
      <c r="J80" s="83"/>
      <c r="K80" s="83"/>
      <c r="L80" s="84"/>
      <c r="M80" s="84"/>
    </row>
    <row r="81" spans="1:13" s="85" customFormat="1" ht="30" customHeight="1" x14ac:dyDescent="0.15">
      <c r="A81" s="241"/>
      <c r="B81" s="242"/>
      <c r="C81" s="205"/>
      <c r="D81" s="211"/>
      <c r="E81" s="211"/>
      <c r="F81" s="211"/>
      <c r="G81" s="211"/>
      <c r="H81" s="211"/>
      <c r="I81" s="86"/>
      <c r="J81" s="86"/>
      <c r="K81" s="86"/>
      <c r="L81" s="84"/>
      <c r="M81" s="84"/>
    </row>
    <row r="82" spans="1:13" s="85" customFormat="1" ht="15" customHeight="1" x14ac:dyDescent="0.15">
      <c r="A82" s="210" t="s">
        <v>169</v>
      </c>
      <c r="B82" s="268" t="s">
        <v>109</v>
      </c>
      <c r="C82" s="225" t="s">
        <v>258</v>
      </c>
      <c r="D82" s="81">
        <v>236</v>
      </c>
      <c r="E82" s="81">
        <v>250</v>
      </c>
      <c r="F82" s="81">
        <v>99</v>
      </c>
      <c r="G82" s="81">
        <v>123</v>
      </c>
      <c r="H82" s="81">
        <v>27</v>
      </c>
      <c r="I82" s="86"/>
      <c r="J82" s="86"/>
      <c r="K82" s="86"/>
      <c r="L82" s="84"/>
      <c r="M82" s="84"/>
    </row>
    <row r="83" spans="1:13" s="85" customFormat="1" ht="15" customHeight="1" x14ac:dyDescent="0.15">
      <c r="A83" s="236"/>
      <c r="B83" s="269"/>
      <c r="C83" s="226"/>
      <c r="D83" s="68">
        <f>+D82/$J73*100</f>
        <v>57.142857142857139</v>
      </c>
      <c r="E83" s="68">
        <f>+E82/$J73*100</f>
        <v>60.53268765133172</v>
      </c>
      <c r="F83" s="68">
        <f>+F82/$J73*100</f>
        <v>23.970944309927361</v>
      </c>
      <c r="G83" s="68">
        <f>+G82/$J73*100</f>
        <v>29.782082324455207</v>
      </c>
      <c r="H83" s="68">
        <f>+H82/$J73*100</f>
        <v>6.5375302663438255</v>
      </c>
      <c r="I83" s="86"/>
      <c r="J83" s="86"/>
      <c r="K83" s="86"/>
      <c r="L83" s="84"/>
      <c r="M83" s="84"/>
    </row>
    <row r="84" spans="1:13" s="85" customFormat="1" ht="15" customHeight="1" x14ac:dyDescent="0.15">
      <c r="A84" s="236"/>
      <c r="B84" s="269"/>
      <c r="C84" s="204" t="s">
        <v>165</v>
      </c>
      <c r="D84" s="81">
        <v>255</v>
      </c>
      <c r="E84" s="81">
        <v>280</v>
      </c>
      <c r="F84" s="81">
        <v>120</v>
      </c>
      <c r="G84" s="81">
        <v>140</v>
      </c>
      <c r="H84" s="81">
        <v>17</v>
      </c>
      <c r="I84" s="86"/>
      <c r="J84" s="86"/>
      <c r="K84" s="86"/>
      <c r="L84" s="84"/>
      <c r="M84" s="84"/>
    </row>
    <row r="85" spans="1:13" s="85" customFormat="1" ht="15" customHeight="1" x14ac:dyDescent="0.15">
      <c r="A85" s="236"/>
      <c r="B85" s="269"/>
      <c r="C85" s="234"/>
      <c r="D85" s="68">
        <f>+D84/$J75*100</f>
        <v>54.025423728813557</v>
      </c>
      <c r="E85" s="68">
        <f>+E84/$J75*100</f>
        <v>59.322033898305079</v>
      </c>
      <c r="F85" s="68">
        <f>+F84/$J75*100</f>
        <v>25.423728813559322</v>
      </c>
      <c r="G85" s="68">
        <f>+G84/$J75*100</f>
        <v>29.66101694915254</v>
      </c>
      <c r="H85" s="68">
        <f>+H84/$J75*100</f>
        <v>3.6016949152542375</v>
      </c>
      <c r="I85" s="86"/>
      <c r="J85" s="86"/>
      <c r="K85" s="86"/>
      <c r="L85" s="84"/>
      <c r="M85" s="84"/>
    </row>
    <row r="86" spans="1:13" s="85" customFormat="1" ht="15" customHeight="1" x14ac:dyDescent="0.15">
      <c r="A86" s="236"/>
      <c r="B86" s="269"/>
      <c r="C86" s="204" t="s">
        <v>259</v>
      </c>
      <c r="D86" s="81">
        <v>202</v>
      </c>
      <c r="E86" s="81">
        <v>247</v>
      </c>
      <c r="F86" s="81">
        <v>135</v>
      </c>
      <c r="G86" s="81">
        <v>137</v>
      </c>
      <c r="H86" s="81">
        <v>22</v>
      </c>
      <c r="I86" s="86"/>
      <c r="J86" s="86"/>
      <c r="K86" s="86"/>
      <c r="L86" s="84"/>
      <c r="M86" s="84"/>
    </row>
    <row r="87" spans="1:13" s="85" customFormat="1" ht="15" customHeight="1" x14ac:dyDescent="0.15">
      <c r="A87" s="211"/>
      <c r="B87" s="270"/>
      <c r="C87" s="234"/>
      <c r="D87" s="68">
        <v>43.070362473347544</v>
      </c>
      <c r="E87" s="68">
        <v>52.66524520255863</v>
      </c>
      <c r="F87" s="68">
        <v>28.784648187633259</v>
      </c>
      <c r="G87" s="68">
        <v>29.211087420042642</v>
      </c>
      <c r="H87" s="68">
        <v>4.6908315565031984</v>
      </c>
      <c r="I87" s="86"/>
      <c r="J87" s="86"/>
      <c r="K87" s="86"/>
      <c r="L87" s="84"/>
      <c r="M87" s="84"/>
    </row>
    <row r="88" spans="1:13" s="89" customFormat="1" ht="15" customHeight="1" x14ac:dyDescent="0.15">
      <c r="A88" s="87"/>
      <c r="B88" s="243" t="s">
        <v>189</v>
      </c>
      <c r="C88" s="243"/>
      <c r="D88" s="243"/>
      <c r="E88" s="243"/>
      <c r="F88" s="243"/>
      <c r="G88" s="243"/>
      <c r="H88" s="243"/>
      <c r="I88" s="243"/>
      <c r="J88" s="243"/>
      <c r="K88" s="243"/>
      <c r="L88" s="243"/>
      <c r="M88" s="88"/>
    </row>
    <row r="89" spans="1:13" s="89" customFormat="1" ht="15" customHeight="1" x14ac:dyDescent="0.15">
      <c r="A89" s="87"/>
      <c r="B89" s="233" t="s">
        <v>264</v>
      </c>
      <c r="C89" s="233"/>
      <c r="D89" s="233"/>
      <c r="E89" s="233"/>
      <c r="F89" s="90"/>
      <c r="G89" s="90"/>
      <c r="H89" s="90"/>
      <c r="I89" s="90"/>
      <c r="J89" s="90"/>
      <c r="K89" s="90"/>
      <c r="L89" s="88"/>
      <c r="M89" s="88"/>
    </row>
    <row r="90" spans="1:13" s="89" customFormat="1" ht="15" customHeight="1" x14ac:dyDescent="0.15">
      <c r="A90" s="87"/>
      <c r="B90" s="90"/>
      <c r="C90" s="90"/>
      <c r="D90" s="90"/>
      <c r="E90" s="90"/>
      <c r="F90" s="90"/>
      <c r="G90" s="90"/>
      <c r="H90" s="90"/>
      <c r="I90" s="90"/>
      <c r="J90" s="90"/>
      <c r="K90" s="90"/>
      <c r="L90" s="88"/>
      <c r="M90" s="88"/>
    </row>
    <row r="91" spans="1:13" s="85" customFormat="1" ht="45" customHeight="1" x14ac:dyDescent="0.15">
      <c r="A91" s="239" t="s">
        <v>265</v>
      </c>
      <c r="B91" s="240"/>
      <c r="C91" s="204" t="s">
        <v>76</v>
      </c>
      <c r="D91" s="210" t="s">
        <v>251</v>
      </c>
      <c r="E91" s="210" t="s">
        <v>132</v>
      </c>
      <c r="F91" s="210" t="s">
        <v>133</v>
      </c>
      <c r="G91" s="210" t="s">
        <v>134</v>
      </c>
      <c r="H91" s="210" t="s">
        <v>135</v>
      </c>
      <c r="I91" s="210" t="s">
        <v>48</v>
      </c>
      <c r="J91" s="91"/>
      <c r="K91" s="87"/>
      <c r="L91" s="87"/>
      <c r="M91" s="84"/>
    </row>
    <row r="92" spans="1:13" s="85" customFormat="1" ht="39" customHeight="1" x14ac:dyDescent="0.15">
      <c r="A92" s="241"/>
      <c r="B92" s="242"/>
      <c r="C92" s="227"/>
      <c r="D92" s="236"/>
      <c r="E92" s="236"/>
      <c r="F92" s="236"/>
      <c r="G92" s="236"/>
      <c r="H92" s="236"/>
      <c r="I92" s="236"/>
      <c r="J92" s="92"/>
      <c r="K92" s="86"/>
      <c r="L92" s="86"/>
      <c r="M92" s="84"/>
    </row>
    <row r="93" spans="1:13" s="85" customFormat="1" ht="15" customHeight="1" x14ac:dyDescent="0.15">
      <c r="A93" s="210" t="s">
        <v>188</v>
      </c>
      <c r="B93" s="244" t="s">
        <v>109</v>
      </c>
      <c r="C93" s="225" t="s">
        <v>258</v>
      </c>
      <c r="D93" s="9">
        <v>121</v>
      </c>
      <c r="E93" s="9">
        <v>147</v>
      </c>
      <c r="F93" s="9">
        <v>68</v>
      </c>
      <c r="G93" s="9">
        <v>142</v>
      </c>
      <c r="H93" s="9">
        <v>196</v>
      </c>
      <c r="I93" s="9">
        <v>54</v>
      </c>
      <c r="J93" s="86"/>
      <c r="K93" s="86"/>
      <c r="L93" s="84"/>
      <c r="M93" s="84"/>
    </row>
    <row r="94" spans="1:13" s="85" customFormat="1" ht="15" customHeight="1" x14ac:dyDescent="0.15">
      <c r="A94" s="236"/>
      <c r="B94" s="245"/>
      <c r="C94" s="226"/>
      <c r="D94" s="68">
        <f>+D93/$L73*100</f>
        <v>31.266149870801037</v>
      </c>
      <c r="E94" s="68">
        <f t="shared" ref="E94:I94" si="17">+E93/$L73*100</f>
        <v>37.984496124031011</v>
      </c>
      <c r="F94" s="68">
        <f t="shared" si="17"/>
        <v>17.571059431524546</v>
      </c>
      <c r="G94" s="68">
        <f t="shared" si="17"/>
        <v>36.692506459948319</v>
      </c>
      <c r="H94" s="68">
        <f t="shared" si="17"/>
        <v>50.645994832041339</v>
      </c>
      <c r="I94" s="68">
        <f t="shared" si="17"/>
        <v>13.953488372093023</v>
      </c>
      <c r="J94" s="86"/>
      <c r="K94" s="86"/>
      <c r="L94" s="84"/>
      <c r="M94" s="84"/>
    </row>
    <row r="95" spans="1:13" s="85" customFormat="1" ht="15" customHeight="1" x14ac:dyDescent="0.15">
      <c r="A95" s="236"/>
      <c r="B95" s="245"/>
      <c r="C95" s="204" t="s">
        <v>165</v>
      </c>
      <c r="D95" s="9">
        <v>94</v>
      </c>
      <c r="E95" s="9">
        <v>130</v>
      </c>
      <c r="F95" s="9">
        <v>82</v>
      </c>
      <c r="G95" s="9">
        <v>137</v>
      </c>
      <c r="H95" s="9">
        <v>202</v>
      </c>
      <c r="I95" s="9">
        <v>50</v>
      </c>
      <c r="J95" s="86"/>
      <c r="K95" s="86"/>
      <c r="L95" s="84"/>
      <c r="M95" s="84"/>
    </row>
    <row r="96" spans="1:13" s="85" customFormat="1" ht="15" customHeight="1" x14ac:dyDescent="0.15">
      <c r="A96" s="236"/>
      <c r="B96" s="245"/>
      <c r="C96" s="234"/>
      <c r="D96" s="68">
        <f t="shared" ref="D96:I96" si="18">+D95/$L75*100</f>
        <v>20.21505376344086</v>
      </c>
      <c r="E96" s="68">
        <f t="shared" si="18"/>
        <v>27.956989247311824</v>
      </c>
      <c r="F96" s="68">
        <f t="shared" si="18"/>
        <v>17.634408602150536</v>
      </c>
      <c r="G96" s="68">
        <f t="shared" si="18"/>
        <v>29.462365591397848</v>
      </c>
      <c r="H96" s="68">
        <f t="shared" si="18"/>
        <v>43.44086021505376</v>
      </c>
      <c r="I96" s="68">
        <f t="shared" si="18"/>
        <v>10.75268817204301</v>
      </c>
      <c r="J96" s="86"/>
      <c r="K96" s="86"/>
      <c r="L96" s="84"/>
      <c r="M96" s="84"/>
    </row>
    <row r="97" spans="1:13" s="85" customFormat="1" ht="15" customHeight="1" x14ac:dyDescent="0.15">
      <c r="A97" s="236"/>
      <c r="B97" s="245"/>
      <c r="C97" s="204" t="s">
        <v>259</v>
      </c>
      <c r="D97" s="9">
        <v>173</v>
      </c>
      <c r="E97" s="9">
        <v>176</v>
      </c>
      <c r="F97" s="9">
        <v>95</v>
      </c>
      <c r="G97" s="9">
        <v>162</v>
      </c>
      <c r="H97" s="9">
        <v>217</v>
      </c>
      <c r="I97" s="9">
        <v>32</v>
      </c>
      <c r="J97" s="86"/>
      <c r="K97" s="86"/>
      <c r="L97" s="84"/>
      <c r="M97" s="84"/>
    </row>
    <row r="98" spans="1:13" s="85" customFormat="1" ht="15" customHeight="1" x14ac:dyDescent="0.15">
      <c r="A98" s="211"/>
      <c r="B98" s="246"/>
      <c r="C98" s="234"/>
      <c r="D98" s="68">
        <v>34.949494949494948</v>
      </c>
      <c r="E98" s="68">
        <v>35.555555555555557</v>
      </c>
      <c r="F98" s="68">
        <v>19.19191919191919</v>
      </c>
      <c r="G98" s="68">
        <v>32.727272727272727</v>
      </c>
      <c r="H98" s="68">
        <v>43.838383838383841</v>
      </c>
      <c r="I98" s="68">
        <v>6.4646464646464645</v>
      </c>
      <c r="J98" s="86"/>
      <c r="K98" s="86"/>
      <c r="L98" s="84"/>
      <c r="M98" s="84"/>
    </row>
    <row r="99" spans="1:13" s="89" customFormat="1" ht="15" customHeight="1" x14ac:dyDescent="0.15">
      <c r="A99" s="87"/>
      <c r="B99" s="243" t="s">
        <v>204</v>
      </c>
      <c r="C99" s="243"/>
      <c r="D99" s="243"/>
      <c r="E99" s="243"/>
      <c r="F99" s="243"/>
      <c r="G99" s="243"/>
      <c r="H99" s="243"/>
      <c r="I99" s="243"/>
      <c r="J99" s="243"/>
      <c r="K99" s="243"/>
      <c r="L99" s="243"/>
      <c r="M99" s="88"/>
    </row>
    <row r="100" spans="1:13" s="89" customFormat="1" ht="15" customHeight="1" x14ac:dyDescent="0.15">
      <c r="A100" s="87"/>
      <c r="B100" s="93" t="s">
        <v>266</v>
      </c>
      <c r="C100" s="90"/>
      <c r="D100" s="90"/>
      <c r="E100" s="90"/>
      <c r="F100" s="90"/>
      <c r="G100" s="90"/>
      <c r="H100" s="90"/>
      <c r="I100" s="90"/>
      <c r="J100" s="90"/>
      <c r="K100" s="90"/>
      <c r="L100" s="88"/>
      <c r="M100" s="88"/>
    </row>
    <row r="101" spans="1:13" s="89" customFormat="1" ht="15" customHeight="1" x14ac:dyDescent="0.15">
      <c r="A101" s="87"/>
      <c r="B101" s="93"/>
      <c r="C101" s="90"/>
      <c r="D101" s="90"/>
      <c r="E101" s="90"/>
      <c r="F101" s="90"/>
      <c r="G101" s="90"/>
      <c r="H101" s="90"/>
      <c r="I101" s="90"/>
      <c r="J101" s="90"/>
      <c r="K101" s="90"/>
      <c r="L101" s="88"/>
      <c r="M101" s="88"/>
    </row>
    <row r="102" spans="1:13" s="26" customFormat="1" ht="15" customHeight="1" x14ac:dyDescent="0.15">
      <c r="A102" s="206" t="s">
        <v>75</v>
      </c>
      <c r="B102" s="207"/>
      <c r="C102" s="204" t="s">
        <v>76</v>
      </c>
      <c r="D102" s="18">
        <v>1</v>
      </c>
      <c r="E102" s="18">
        <v>2</v>
      </c>
      <c r="F102" s="18">
        <v>3</v>
      </c>
      <c r="G102" s="18">
        <v>4</v>
      </c>
      <c r="H102" s="18">
        <v>5</v>
      </c>
      <c r="I102" s="220" t="s">
        <v>22</v>
      </c>
      <c r="J102" s="19" t="s">
        <v>15</v>
      </c>
      <c r="K102" s="18">
        <v>3</v>
      </c>
      <c r="L102" s="18" t="s">
        <v>16</v>
      </c>
      <c r="M102" s="25"/>
    </row>
    <row r="103" spans="1:13" s="8" customFormat="1" ht="30" customHeight="1" x14ac:dyDescent="0.15">
      <c r="A103" s="208"/>
      <c r="B103" s="209"/>
      <c r="C103" s="205"/>
      <c r="D103" s="76" t="s">
        <v>19</v>
      </c>
      <c r="E103" s="76" t="s">
        <v>17</v>
      </c>
      <c r="F103" s="76" t="s">
        <v>24</v>
      </c>
      <c r="G103" s="76" t="s">
        <v>18</v>
      </c>
      <c r="H103" s="76" t="s">
        <v>131</v>
      </c>
      <c r="I103" s="221"/>
      <c r="J103" s="77" t="s">
        <v>23</v>
      </c>
      <c r="K103" s="76" t="s">
        <v>24</v>
      </c>
      <c r="L103" s="76" t="s">
        <v>21</v>
      </c>
      <c r="M103" s="7"/>
    </row>
    <row r="104" spans="1:13" s="26" customFormat="1" ht="15" customHeight="1" x14ac:dyDescent="0.15">
      <c r="A104" s="198" t="s">
        <v>187</v>
      </c>
      <c r="B104" s="228" t="s">
        <v>205</v>
      </c>
      <c r="C104" s="225" t="s">
        <v>258</v>
      </c>
      <c r="D104" s="9">
        <v>177</v>
      </c>
      <c r="E104" s="9">
        <v>517</v>
      </c>
      <c r="F104" s="9">
        <v>919</v>
      </c>
      <c r="G104" s="22">
        <v>130</v>
      </c>
      <c r="H104" s="9">
        <v>88</v>
      </c>
      <c r="I104" s="23">
        <v>155</v>
      </c>
      <c r="J104" s="24">
        <f>+D104+E104</f>
        <v>694</v>
      </c>
      <c r="K104" s="9">
        <f>+F104</f>
        <v>919</v>
      </c>
      <c r="L104" s="9">
        <f>+G104+H104</f>
        <v>218</v>
      </c>
      <c r="M104" s="25"/>
    </row>
    <row r="105" spans="1:13" s="8" customFormat="1" ht="15" customHeight="1" x14ac:dyDescent="0.15">
      <c r="A105" s="199"/>
      <c r="B105" s="229"/>
      <c r="C105" s="226"/>
      <c r="D105" s="10">
        <f t="shared" ref="D105:I105" si="19">+D104/SUM($D104:$I104)*100</f>
        <v>8.9123867069486398</v>
      </c>
      <c r="E105" s="10">
        <f t="shared" si="19"/>
        <v>26.032225579053375</v>
      </c>
      <c r="F105" s="10">
        <f t="shared" si="19"/>
        <v>46.273917421953676</v>
      </c>
      <c r="G105" s="27">
        <f t="shared" si="19"/>
        <v>6.545820745216516</v>
      </c>
      <c r="H105" s="10">
        <f t="shared" si="19"/>
        <v>4.4310171198388728</v>
      </c>
      <c r="I105" s="28">
        <f t="shared" si="19"/>
        <v>7.8046324269889222</v>
      </c>
      <c r="J105" s="78">
        <f>+D105+E105</f>
        <v>34.944612286002013</v>
      </c>
      <c r="K105" s="79">
        <f>+F105</f>
        <v>46.273917421953676</v>
      </c>
      <c r="L105" s="79">
        <f>+G105+H105</f>
        <v>10.976837865055389</v>
      </c>
      <c r="M105" s="7"/>
    </row>
    <row r="106" spans="1:13" s="26" customFormat="1" ht="15" customHeight="1" x14ac:dyDescent="0.15">
      <c r="A106" s="199"/>
      <c r="B106" s="229"/>
      <c r="C106" s="204" t="s">
        <v>185</v>
      </c>
      <c r="D106" s="9">
        <v>192</v>
      </c>
      <c r="E106" s="9">
        <v>588</v>
      </c>
      <c r="F106" s="9">
        <v>983</v>
      </c>
      <c r="G106" s="22">
        <v>131</v>
      </c>
      <c r="H106" s="9">
        <v>119</v>
      </c>
      <c r="I106" s="23">
        <v>170</v>
      </c>
      <c r="J106" s="24">
        <f>+D106+E106</f>
        <v>780</v>
      </c>
      <c r="K106" s="9">
        <f>+F106</f>
        <v>983</v>
      </c>
      <c r="L106" s="9">
        <f>+G106+H106</f>
        <v>250</v>
      </c>
      <c r="M106" s="25"/>
    </row>
    <row r="107" spans="1:13" s="8" customFormat="1" ht="15" customHeight="1" x14ac:dyDescent="0.15">
      <c r="A107" s="199"/>
      <c r="B107" s="229"/>
      <c r="C107" s="205"/>
      <c r="D107" s="10">
        <f t="shared" ref="D107:I107" si="20">+D106/SUM($D106:$I106)*100</f>
        <v>8.7952359138799814</v>
      </c>
      <c r="E107" s="10">
        <f t="shared" si="20"/>
        <v>26.93540998625744</v>
      </c>
      <c r="F107" s="10">
        <f t="shared" si="20"/>
        <v>45.029775538250114</v>
      </c>
      <c r="G107" s="27">
        <f t="shared" si="20"/>
        <v>6.0009161704076961</v>
      </c>
      <c r="H107" s="10">
        <f t="shared" si="20"/>
        <v>5.4512139257901975</v>
      </c>
      <c r="I107" s="28">
        <f t="shared" si="20"/>
        <v>7.7874484654145677</v>
      </c>
      <c r="J107" s="78">
        <f>+D107+E107</f>
        <v>35.730645900137418</v>
      </c>
      <c r="K107" s="79">
        <f>+F107</f>
        <v>45.029775538250114</v>
      </c>
      <c r="L107" s="79">
        <f>+G107+H107</f>
        <v>11.452130096197894</v>
      </c>
      <c r="M107" s="7"/>
    </row>
    <row r="108" spans="1:13" s="26" customFormat="1" ht="15" customHeight="1" x14ac:dyDescent="0.15">
      <c r="A108" s="199"/>
      <c r="B108" s="229"/>
      <c r="C108" s="204" t="s">
        <v>259</v>
      </c>
      <c r="D108" s="9">
        <v>194</v>
      </c>
      <c r="E108" s="9">
        <v>635</v>
      </c>
      <c r="F108" s="9">
        <v>974</v>
      </c>
      <c r="G108" s="22">
        <v>135</v>
      </c>
      <c r="H108" s="9">
        <v>125</v>
      </c>
      <c r="I108" s="23">
        <v>127</v>
      </c>
      <c r="J108" s="24">
        <v>829</v>
      </c>
      <c r="K108" s="9">
        <v>974</v>
      </c>
      <c r="L108" s="9">
        <v>260</v>
      </c>
      <c r="M108" s="25"/>
    </row>
    <row r="109" spans="1:13" s="8" customFormat="1" ht="15" customHeight="1" x14ac:dyDescent="0.15">
      <c r="A109" s="200"/>
      <c r="B109" s="230"/>
      <c r="C109" s="205"/>
      <c r="D109" s="10">
        <v>8.9</v>
      </c>
      <c r="E109" s="10">
        <v>29</v>
      </c>
      <c r="F109" s="10">
        <v>44.5</v>
      </c>
      <c r="G109" s="27">
        <v>6.2</v>
      </c>
      <c r="H109" s="10">
        <v>5.7</v>
      </c>
      <c r="I109" s="28">
        <v>5.8</v>
      </c>
      <c r="J109" s="10">
        <v>37.9</v>
      </c>
      <c r="K109" s="10">
        <v>44.5</v>
      </c>
      <c r="L109" s="10">
        <v>11.9</v>
      </c>
      <c r="M109" s="7"/>
    </row>
    <row r="110" spans="1:13" s="26" customFormat="1" ht="15" customHeight="1" x14ac:dyDescent="0.15">
      <c r="A110" s="204" t="s">
        <v>2</v>
      </c>
      <c r="B110" s="228" t="s">
        <v>206</v>
      </c>
      <c r="C110" s="225" t="s">
        <v>258</v>
      </c>
      <c r="D110" s="9">
        <v>224</v>
      </c>
      <c r="E110" s="9">
        <v>662</v>
      </c>
      <c r="F110" s="9">
        <v>755</v>
      </c>
      <c r="G110" s="22">
        <v>105</v>
      </c>
      <c r="H110" s="9">
        <v>96</v>
      </c>
      <c r="I110" s="23">
        <v>144</v>
      </c>
      <c r="J110" s="24">
        <f>+D110+E110</f>
        <v>886</v>
      </c>
      <c r="K110" s="9">
        <f>+F110</f>
        <v>755</v>
      </c>
      <c r="L110" s="9">
        <f>+G110+H110</f>
        <v>201</v>
      </c>
      <c r="M110" s="25"/>
    </row>
    <row r="111" spans="1:13" s="8" customFormat="1" ht="15" customHeight="1" x14ac:dyDescent="0.15">
      <c r="A111" s="227"/>
      <c r="B111" s="229"/>
      <c r="C111" s="226"/>
      <c r="D111" s="10">
        <f t="shared" ref="D111:I111" si="21">+D110/SUM($D110:$I110)*100</f>
        <v>11.278952668680766</v>
      </c>
      <c r="E111" s="10">
        <f t="shared" si="21"/>
        <v>33.333333333333329</v>
      </c>
      <c r="F111" s="10">
        <f t="shared" si="21"/>
        <v>38.016112789526687</v>
      </c>
      <c r="G111" s="27">
        <f t="shared" si="21"/>
        <v>5.287009063444108</v>
      </c>
      <c r="H111" s="10">
        <f t="shared" si="21"/>
        <v>4.833836858006042</v>
      </c>
      <c r="I111" s="28">
        <f t="shared" si="21"/>
        <v>7.2507552870090644</v>
      </c>
      <c r="J111" s="78">
        <f>+D111+E111</f>
        <v>44.612286002014095</v>
      </c>
      <c r="K111" s="79">
        <f>+F111</f>
        <v>38.016112789526687</v>
      </c>
      <c r="L111" s="79">
        <f>+G111+H111</f>
        <v>10.120845921450151</v>
      </c>
      <c r="M111" s="7"/>
    </row>
    <row r="112" spans="1:13" s="26" customFormat="1" ht="15" customHeight="1" x14ac:dyDescent="0.15">
      <c r="A112" s="227"/>
      <c r="B112" s="229"/>
      <c r="C112" s="204" t="s">
        <v>185</v>
      </c>
      <c r="D112" s="9">
        <v>271</v>
      </c>
      <c r="E112" s="9">
        <v>720</v>
      </c>
      <c r="F112" s="9">
        <v>829</v>
      </c>
      <c r="G112" s="22">
        <v>115</v>
      </c>
      <c r="H112" s="9">
        <v>97</v>
      </c>
      <c r="I112" s="23">
        <v>151</v>
      </c>
      <c r="J112" s="24">
        <f>+D112+E112</f>
        <v>991</v>
      </c>
      <c r="K112" s="9">
        <f>+F112</f>
        <v>829</v>
      </c>
      <c r="L112" s="9">
        <f>+G112+H112</f>
        <v>212</v>
      </c>
      <c r="M112" s="25"/>
    </row>
    <row r="113" spans="1:13" s="8" customFormat="1" ht="15" customHeight="1" x14ac:dyDescent="0.15">
      <c r="A113" s="227"/>
      <c r="B113" s="229"/>
      <c r="C113" s="205"/>
      <c r="D113" s="10">
        <f t="shared" ref="D113:I113" si="22">+D112/SUM($D112:$I112)*100</f>
        <v>12.414109024278517</v>
      </c>
      <c r="E113" s="10">
        <f t="shared" si="22"/>
        <v>32.982134677049928</v>
      </c>
      <c r="F113" s="10">
        <f t="shared" si="22"/>
        <v>37.975263398992212</v>
      </c>
      <c r="G113" s="27">
        <f t="shared" si="22"/>
        <v>5.2679798442510304</v>
      </c>
      <c r="H113" s="10">
        <f t="shared" si="22"/>
        <v>4.443426477324782</v>
      </c>
      <c r="I113" s="28">
        <f t="shared" si="22"/>
        <v>6.917086578103528</v>
      </c>
      <c r="J113" s="78">
        <f>+D113+E113</f>
        <v>45.396243701328444</v>
      </c>
      <c r="K113" s="79">
        <f>+F113</f>
        <v>37.975263398992212</v>
      </c>
      <c r="L113" s="79">
        <f>+G113+H113</f>
        <v>9.7114063215758115</v>
      </c>
      <c r="M113" s="7"/>
    </row>
    <row r="114" spans="1:13" s="26" customFormat="1" ht="15" customHeight="1" x14ac:dyDescent="0.15">
      <c r="A114" s="227"/>
      <c r="B114" s="229"/>
      <c r="C114" s="204" t="s">
        <v>259</v>
      </c>
      <c r="D114" s="9">
        <v>237</v>
      </c>
      <c r="E114" s="9">
        <v>706</v>
      </c>
      <c r="F114" s="9">
        <v>888</v>
      </c>
      <c r="G114" s="9">
        <v>115</v>
      </c>
      <c r="H114" s="9">
        <v>109</v>
      </c>
      <c r="I114" s="23">
        <v>135</v>
      </c>
      <c r="J114" s="24">
        <v>943</v>
      </c>
      <c r="K114" s="24">
        <v>888</v>
      </c>
      <c r="L114" s="24">
        <v>224</v>
      </c>
      <c r="M114" s="25"/>
    </row>
    <row r="115" spans="1:13" s="8" customFormat="1" ht="15" customHeight="1" x14ac:dyDescent="0.15">
      <c r="A115" s="205"/>
      <c r="B115" s="230"/>
      <c r="C115" s="205"/>
      <c r="D115" s="68">
        <v>10.821917808219178</v>
      </c>
      <c r="E115" s="68">
        <v>32.237442922374434</v>
      </c>
      <c r="F115" s="68">
        <v>40.547945205479451</v>
      </c>
      <c r="G115" s="68">
        <v>5.2511415525114149</v>
      </c>
      <c r="H115" s="68">
        <v>4.9771689497716896</v>
      </c>
      <c r="I115" s="94">
        <v>6.1643835616438354</v>
      </c>
      <c r="J115" s="29">
        <v>43.05936073059361</v>
      </c>
      <c r="K115" s="68">
        <v>40.547945205479451</v>
      </c>
      <c r="L115" s="68">
        <v>10.228310502283104</v>
      </c>
      <c r="M115" s="7"/>
    </row>
    <row r="116" spans="1:13" s="8" customFormat="1" ht="15" customHeight="1" x14ac:dyDescent="0.15">
      <c r="A116" s="82"/>
      <c r="B116" s="31"/>
      <c r="C116" s="30"/>
      <c r="D116" s="54"/>
      <c r="E116" s="54"/>
      <c r="F116" s="54"/>
      <c r="G116" s="54"/>
      <c r="H116" s="54"/>
      <c r="I116" s="54"/>
      <c r="J116" s="54"/>
      <c r="K116" s="54"/>
      <c r="L116" s="54"/>
      <c r="M116" s="7"/>
    </row>
    <row r="117" spans="1:13" s="4" customFormat="1" ht="15" customHeight="1" x14ac:dyDescent="0.15">
      <c r="A117" s="278" t="s">
        <v>110</v>
      </c>
      <c r="B117" s="278"/>
      <c r="C117" s="278"/>
      <c r="D117" s="278"/>
      <c r="E117" s="278"/>
      <c r="F117" s="278"/>
      <c r="G117" s="278"/>
      <c r="H117" s="278"/>
      <c r="I117" s="278"/>
      <c r="J117" s="278"/>
      <c r="K117" s="278"/>
      <c r="L117" s="278"/>
      <c r="M117" s="3"/>
    </row>
    <row r="118" spans="1:13" s="8" customFormat="1" ht="15" customHeight="1" x14ac:dyDescent="0.15">
      <c r="A118" s="206" t="s">
        <v>75</v>
      </c>
      <c r="B118" s="207"/>
      <c r="C118" s="204" t="s">
        <v>76</v>
      </c>
      <c r="D118" s="198" t="s">
        <v>32</v>
      </c>
      <c r="E118" s="198" t="s">
        <v>142</v>
      </c>
      <c r="F118" s="231" t="s">
        <v>22</v>
      </c>
      <c r="G118" s="6"/>
      <c r="H118" s="6"/>
      <c r="I118" s="6"/>
      <c r="J118" s="6"/>
      <c r="K118" s="6"/>
      <c r="L118" s="6"/>
      <c r="M118" s="7"/>
    </row>
    <row r="119" spans="1:13" s="8" customFormat="1" ht="15" customHeight="1" x14ac:dyDescent="0.15">
      <c r="A119" s="208"/>
      <c r="B119" s="209"/>
      <c r="C119" s="227"/>
      <c r="D119" s="200"/>
      <c r="E119" s="200"/>
      <c r="F119" s="232"/>
      <c r="G119" s="6"/>
      <c r="H119" s="6"/>
      <c r="I119" s="6"/>
      <c r="J119" s="6"/>
      <c r="K119" s="6"/>
      <c r="L119" s="6"/>
      <c r="M119" s="7"/>
    </row>
    <row r="120" spans="1:13" s="26" customFormat="1" ht="15" customHeight="1" x14ac:dyDescent="0.15">
      <c r="A120" s="204" t="s">
        <v>170</v>
      </c>
      <c r="B120" s="271" t="s">
        <v>207</v>
      </c>
      <c r="C120" s="225" t="s">
        <v>258</v>
      </c>
      <c r="D120" s="9">
        <v>411</v>
      </c>
      <c r="E120" s="9">
        <v>1551</v>
      </c>
      <c r="F120" s="9">
        <v>24</v>
      </c>
      <c r="G120" s="55"/>
      <c r="H120" s="55"/>
      <c r="I120" s="55"/>
      <c r="J120" s="55"/>
      <c r="K120" s="55"/>
      <c r="L120" s="55"/>
      <c r="M120" s="25"/>
    </row>
    <row r="121" spans="1:13" s="8" customFormat="1" ht="15" customHeight="1" x14ac:dyDescent="0.15">
      <c r="A121" s="227"/>
      <c r="B121" s="272"/>
      <c r="C121" s="226"/>
      <c r="D121" s="10">
        <f>+D120/SUM($D120:$F120)*100</f>
        <v>20.694864048338367</v>
      </c>
      <c r="E121" s="10">
        <f t="shared" ref="E121:F121" si="23">+E120/SUM($D120:$F120)*100</f>
        <v>78.096676737160124</v>
      </c>
      <c r="F121" s="10">
        <f t="shared" si="23"/>
        <v>1.2084592145015105</v>
      </c>
      <c r="G121" s="6"/>
      <c r="H121" s="6"/>
      <c r="I121" s="6"/>
      <c r="J121" s="6"/>
      <c r="K121" s="6"/>
      <c r="L121" s="6"/>
      <c r="M121" s="7"/>
    </row>
    <row r="122" spans="1:13" s="26" customFormat="1" ht="15" customHeight="1" x14ac:dyDescent="0.15">
      <c r="A122" s="227"/>
      <c r="B122" s="272"/>
      <c r="C122" s="204" t="s">
        <v>185</v>
      </c>
      <c r="D122" s="9">
        <v>442</v>
      </c>
      <c r="E122" s="9">
        <v>1686</v>
      </c>
      <c r="F122" s="9">
        <v>55</v>
      </c>
      <c r="G122" s="55"/>
      <c r="H122" s="55"/>
      <c r="I122" s="55"/>
      <c r="J122" s="55"/>
      <c r="K122" s="55"/>
      <c r="L122" s="55"/>
      <c r="M122" s="25"/>
    </row>
    <row r="123" spans="1:13" s="8" customFormat="1" ht="15" customHeight="1" x14ac:dyDescent="0.15">
      <c r="A123" s="227"/>
      <c r="B123" s="272"/>
      <c r="C123" s="205"/>
      <c r="D123" s="10">
        <f>+D122/SUM($D122:$F122)*100</f>
        <v>20.247366010077876</v>
      </c>
      <c r="E123" s="10">
        <f t="shared" ref="E123:F123" si="24">+E122/SUM($D122:$F122)*100</f>
        <v>77.233165368758591</v>
      </c>
      <c r="F123" s="10">
        <f t="shared" si="24"/>
        <v>2.5194686211635364</v>
      </c>
      <c r="G123" s="6"/>
      <c r="H123" s="6"/>
      <c r="I123" s="6"/>
      <c r="J123" s="6"/>
      <c r="K123" s="6"/>
      <c r="L123" s="6"/>
      <c r="M123" s="7"/>
    </row>
    <row r="124" spans="1:13" s="26" customFormat="1" ht="15" customHeight="1" x14ac:dyDescent="0.15">
      <c r="A124" s="227"/>
      <c r="B124" s="272"/>
      <c r="C124" s="204" t="s">
        <v>259</v>
      </c>
      <c r="D124" s="9">
        <v>441</v>
      </c>
      <c r="E124" s="9">
        <v>1708</v>
      </c>
      <c r="F124" s="9">
        <v>41</v>
      </c>
      <c r="G124" s="55"/>
      <c r="H124" s="55"/>
      <c r="I124" s="55"/>
      <c r="J124" s="55"/>
      <c r="K124" s="55"/>
      <c r="L124" s="55"/>
      <c r="M124" s="25"/>
    </row>
    <row r="125" spans="1:13" s="8" customFormat="1" ht="15" customHeight="1" x14ac:dyDescent="0.15">
      <c r="A125" s="205"/>
      <c r="B125" s="273"/>
      <c r="C125" s="205"/>
      <c r="D125" s="10">
        <v>20.136986301369863</v>
      </c>
      <c r="E125" s="68">
        <v>77.990867579908667</v>
      </c>
      <c r="F125" s="68">
        <v>1.872146118721461</v>
      </c>
      <c r="G125" s="6"/>
      <c r="H125" s="6"/>
      <c r="I125" s="6"/>
      <c r="J125" s="6"/>
      <c r="K125" s="6"/>
      <c r="L125" s="6"/>
      <c r="M125" s="7"/>
    </row>
    <row r="126" spans="1:13" s="8" customFormat="1" ht="15" customHeight="1" x14ac:dyDescent="0.15">
      <c r="A126" s="95"/>
      <c r="B126" s="96"/>
      <c r="C126" s="97"/>
      <c r="D126" s="98"/>
      <c r="E126" s="99"/>
      <c r="F126" s="99"/>
      <c r="G126" s="5"/>
      <c r="H126" s="6"/>
      <c r="I126" s="6"/>
      <c r="J126" s="6"/>
      <c r="K126" s="6"/>
      <c r="L126" s="6"/>
      <c r="M126" s="7"/>
    </row>
    <row r="127" spans="1:13" s="8" customFormat="1" ht="15" customHeight="1" x14ac:dyDescent="0.15">
      <c r="A127" s="206" t="s">
        <v>75</v>
      </c>
      <c r="B127" s="290"/>
      <c r="C127" s="227" t="s">
        <v>76</v>
      </c>
      <c r="D127" s="198" t="s">
        <v>255</v>
      </c>
      <c r="E127" s="198" t="s">
        <v>256</v>
      </c>
      <c r="F127" s="231" t="s">
        <v>22</v>
      </c>
      <c r="G127" s="100"/>
      <c r="H127" s="100"/>
      <c r="I127" s="7"/>
      <c r="J127" s="100"/>
      <c r="K127" s="100"/>
      <c r="L127" s="100"/>
      <c r="M127" s="7"/>
    </row>
    <row r="128" spans="1:13" s="8" customFormat="1" ht="16.5" customHeight="1" x14ac:dyDescent="0.15">
      <c r="A128" s="291"/>
      <c r="B128" s="292"/>
      <c r="C128" s="205"/>
      <c r="D128" s="200"/>
      <c r="E128" s="200"/>
      <c r="F128" s="293"/>
      <c r="G128" s="40"/>
      <c r="H128" s="40"/>
      <c r="I128" s="7"/>
      <c r="J128" s="40"/>
      <c r="K128" s="40"/>
      <c r="L128" s="40"/>
      <c r="M128" s="7"/>
    </row>
    <row r="129" spans="1:13" s="8" customFormat="1" ht="15" customHeight="1" x14ac:dyDescent="0.15">
      <c r="A129" s="294" t="s">
        <v>172</v>
      </c>
      <c r="B129" s="271" t="s">
        <v>267</v>
      </c>
      <c r="C129" s="225" t="s">
        <v>258</v>
      </c>
      <c r="D129" s="9">
        <v>1010</v>
      </c>
      <c r="E129" s="9">
        <v>950</v>
      </c>
      <c r="F129" s="9">
        <v>26</v>
      </c>
      <c r="G129" s="101"/>
      <c r="H129" s="101"/>
      <c r="I129" s="7"/>
      <c r="J129" s="101"/>
      <c r="K129" s="101"/>
      <c r="L129" s="101"/>
      <c r="M129" s="7"/>
    </row>
    <row r="130" spans="1:13" s="8" customFormat="1" ht="15" customHeight="1" x14ac:dyDescent="0.15">
      <c r="A130" s="295"/>
      <c r="B130" s="296"/>
      <c r="C130" s="226"/>
      <c r="D130" s="10">
        <f>+D129/SUM($D129:$F129)*100</f>
        <v>50.85599194360524</v>
      </c>
      <c r="E130" s="10">
        <f t="shared" ref="E130:F130" si="25">+E129/SUM($D129:$F129)*100</f>
        <v>47.834843907351463</v>
      </c>
      <c r="F130" s="10">
        <f t="shared" si="25"/>
        <v>1.3091641490433032</v>
      </c>
      <c r="G130" s="102"/>
      <c r="H130" s="14"/>
      <c r="I130" s="7"/>
      <c r="J130" s="103"/>
      <c r="K130" s="103"/>
      <c r="L130" s="103"/>
      <c r="M130" s="7"/>
    </row>
    <row r="131" spans="1:13" s="35" customFormat="1" ht="15" customHeight="1" x14ac:dyDescent="0.15">
      <c r="A131" s="30"/>
      <c r="B131" s="31"/>
      <c r="C131" s="32"/>
      <c r="D131" s="33"/>
      <c r="E131" s="33"/>
      <c r="F131" s="33"/>
      <c r="G131" s="33"/>
      <c r="H131" s="33"/>
      <c r="I131" s="33"/>
      <c r="J131" s="33"/>
      <c r="K131" s="33"/>
      <c r="L131" s="33"/>
      <c r="M131" s="34"/>
    </row>
    <row r="132" spans="1:13" s="85" customFormat="1" ht="16.5" customHeight="1" x14ac:dyDescent="0.15">
      <c r="A132" s="206" t="s">
        <v>75</v>
      </c>
      <c r="B132" s="207"/>
      <c r="C132" s="204" t="s">
        <v>76</v>
      </c>
      <c r="D132" s="210" t="s">
        <v>268</v>
      </c>
      <c r="E132" s="210" t="s">
        <v>269</v>
      </c>
      <c r="F132" s="210" t="s">
        <v>270</v>
      </c>
      <c r="G132" s="210" t="s">
        <v>271</v>
      </c>
      <c r="H132" s="210" t="s">
        <v>272</v>
      </c>
      <c r="I132" s="210" t="s">
        <v>141</v>
      </c>
      <c r="J132" s="91"/>
      <c r="K132" s="87"/>
      <c r="L132" s="87"/>
      <c r="M132" s="84"/>
    </row>
    <row r="133" spans="1:13" s="85" customFormat="1" ht="16.5" customHeight="1" x14ac:dyDescent="0.15">
      <c r="A133" s="208"/>
      <c r="B133" s="209"/>
      <c r="C133" s="227"/>
      <c r="D133" s="236"/>
      <c r="E133" s="236"/>
      <c r="F133" s="236"/>
      <c r="G133" s="236"/>
      <c r="H133" s="236"/>
      <c r="I133" s="236"/>
      <c r="J133" s="92"/>
      <c r="K133" s="86"/>
      <c r="L133" s="86"/>
      <c r="M133" s="84"/>
    </row>
    <row r="134" spans="1:13" s="85" customFormat="1" ht="15" customHeight="1" x14ac:dyDescent="0.15">
      <c r="A134" s="210" t="s">
        <v>273</v>
      </c>
      <c r="B134" s="244" t="s">
        <v>274</v>
      </c>
      <c r="C134" s="225" t="s">
        <v>258</v>
      </c>
      <c r="D134" s="9">
        <v>301</v>
      </c>
      <c r="E134" s="9">
        <v>659</v>
      </c>
      <c r="F134" s="9">
        <v>689</v>
      </c>
      <c r="G134" s="9">
        <v>262</v>
      </c>
      <c r="H134" s="9">
        <v>51</v>
      </c>
      <c r="I134" s="9">
        <v>24</v>
      </c>
      <c r="J134" s="86"/>
      <c r="K134" s="86"/>
      <c r="L134" s="84"/>
      <c r="M134" s="84"/>
    </row>
    <row r="135" spans="1:13" s="85" customFormat="1" ht="15" customHeight="1" x14ac:dyDescent="0.15">
      <c r="A135" s="211"/>
      <c r="B135" s="246"/>
      <c r="C135" s="226"/>
      <c r="D135" s="10">
        <f>+D134/SUM($D134:$I134)*100</f>
        <v>15.156092648539779</v>
      </c>
      <c r="E135" s="10">
        <f t="shared" ref="E135:I135" si="26">+E134/SUM($D134:$I134)*100</f>
        <v>33.182275931520643</v>
      </c>
      <c r="F135" s="10">
        <f t="shared" si="26"/>
        <v>34.692849949647531</v>
      </c>
      <c r="G135" s="10">
        <f t="shared" si="26"/>
        <v>13.192346424974824</v>
      </c>
      <c r="H135" s="10">
        <f t="shared" si="26"/>
        <v>2.5679758308157101</v>
      </c>
      <c r="I135" s="10">
        <f t="shared" si="26"/>
        <v>1.2084592145015105</v>
      </c>
      <c r="J135" s="86"/>
      <c r="K135" s="86"/>
      <c r="L135" s="84"/>
      <c r="M135" s="84"/>
    </row>
    <row r="136" spans="1:13" s="35" customFormat="1" ht="15" customHeight="1" x14ac:dyDescent="0.15">
      <c r="A136" s="30"/>
      <c r="B136" s="31"/>
      <c r="C136" s="32"/>
      <c r="D136" s="33"/>
      <c r="E136" s="33"/>
      <c r="F136" s="33"/>
      <c r="G136" s="33"/>
      <c r="H136" s="33"/>
      <c r="I136" s="33"/>
      <c r="J136" s="33"/>
      <c r="K136" s="33"/>
      <c r="L136" s="33"/>
      <c r="M136" s="34"/>
    </row>
    <row r="137" spans="1:13" s="85" customFormat="1" ht="18.75" customHeight="1" x14ac:dyDescent="0.15">
      <c r="A137" s="206" t="s">
        <v>75</v>
      </c>
      <c r="B137" s="207"/>
      <c r="C137" s="204" t="s">
        <v>76</v>
      </c>
      <c r="D137" s="210" t="s">
        <v>275</v>
      </c>
      <c r="E137" s="210" t="s">
        <v>276</v>
      </c>
      <c r="F137" s="210" t="s">
        <v>277</v>
      </c>
      <c r="G137" s="210" t="s">
        <v>278</v>
      </c>
      <c r="H137" s="276"/>
      <c r="I137" s="104"/>
      <c r="J137" s="87"/>
      <c r="K137" s="87"/>
      <c r="L137" s="87"/>
      <c r="M137" s="84"/>
    </row>
    <row r="138" spans="1:13" s="85" customFormat="1" ht="18" customHeight="1" x14ac:dyDescent="0.15">
      <c r="A138" s="208"/>
      <c r="B138" s="209"/>
      <c r="C138" s="227"/>
      <c r="D138" s="236"/>
      <c r="E138" s="236"/>
      <c r="F138" s="236"/>
      <c r="G138" s="236"/>
      <c r="H138" s="277"/>
      <c r="I138" s="104"/>
      <c r="J138" s="86"/>
      <c r="K138" s="86"/>
      <c r="L138" s="86"/>
      <c r="M138" s="84"/>
    </row>
    <row r="139" spans="1:13" s="85" customFormat="1" ht="15" customHeight="1" x14ac:dyDescent="0.15">
      <c r="A139" s="210" t="s">
        <v>279</v>
      </c>
      <c r="B139" s="244" t="s">
        <v>280</v>
      </c>
      <c r="C139" s="225" t="s">
        <v>258</v>
      </c>
      <c r="D139" s="9">
        <v>488</v>
      </c>
      <c r="E139" s="9">
        <v>195</v>
      </c>
      <c r="F139" s="9">
        <v>1041</v>
      </c>
      <c r="G139" s="9">
        <v>629</v>
      </c>
      <c r="H139" s="105"/>
      <c r="I139" s="84"/>
      <c r="J139" s="86"/>
      <c r="K139" s="86"/>
      <c r="L139" s="84"/>
      <c r="M139" s="84"/>
    </row>
    <row r="140" spans="1:13" s="85" customFormat="1" ht="15" customHeight="1" x14ac:dyDescent="0.15">
      <c r="A140" s="211"/>
      <c r="B140" s="246"/>
      <c r="C140" s="226"/>
      <c r="D140" s="10">
        <f>+D139/SUM($D139:$G139)*100</f>
        <v>20.739481512962175</v>
      </c>
      <c r="E140" s="10">
        <f>+E139/SUM($D139:$G139)*100</f>
        <v>8.2872928176795568</v>
      </c>
      <c r="F140" s="10">
        <f t="shared" ref="F140:G140" si="27">+F139/SUM($D139:$G139)*100</f>
        <v>44.24139396515087</v>
      </c>
      <c r="G140" s="10">
        <f t="shared" si="27"/>
        <v>26.731831704207394</v>
      </c>
      <c r="H140" s="106"/>
      <c r="I140" s="84"/>
      <c r="J140" s="86"/>
      <c r="K140" s="86"/>
      <c r="L140" s="84"/>
      <c r="M140" s="84"/>
    </row>
    <row r="141" spans="1:13" s="1" customFormat="1" ht="15" customHeight="1" x14ac:dyDescent="0.15">
      <c r="A141" s="107"/>
      <c r="B141" s="108"/>
      <c r="C141" s="109"/>
      <c r="D141" s="110"/>
      <c r="E141" s="110"/>
      <c r="F141" s="110"/>
      <c r="G141" s="110"/>
      <c r="H141" s="110"/>
      <c r="I141" s="110"/>
      <c r="J141" s="110"/>
      <c r="K141" s="110"/>
      <c r="L141" s="110"/>
      <c r="M141" s="111"/>
    </row>
    <row r="142" spans="1:13" s="85" customFormat="1" ht="45" customHeight="1" x14ac:dyDescent="0.15">
      <c r="A142" s="206" t="s">
        <v>75</v>
      </c>
      <c r="B142" s="207"/>
      <c r="C142" s="204" t="s">
        <v>76</v>
      </c>
      <c r="D142" s="210" t="s">
        <v>281</v>
      </c>
      <c r="E142" s="210" t="s">
        <v>282</v>
      </c>
      <c r="F142" s="210" t="s">
        <v>283</v>
      </c>
      <c r="G142" s="210" t="s">
        <v>284</v>
      </c>
      <c r="H142" s="216" t="s">
        <v>285</v>
      </c>
      <c r="I142" s="216" t="s">
        <v>286</v>
      </c>
      <c r="J142" s="216" t="s">
        <v>287</v>
      </c>
      <c r="K142" s="216" t="s">
        <v>288</v>
      </c>
      <c r="L142" s="216" t="s">
        <v>289</v>
      </c>
      <c r="M142" s="288"/>
    </row>
    <row r="143" spans="1:13" s="85" customFormat="1" ht="45" customHeight="1" x14ac:dyDescent="0.15">
      <c r="A143" s="208"/>
      <c r="B143" s="209"/>
      <c r="C143" s="227"/>
      <c r="D143" s="236"/>
      <c r="E143" s="236"/>
      <c r="F143" s="236"/>
      <c r="G143" s="236"/>
      <c r="H143" s="216"/>
      <c r="I143" s="216"/>
      <c r="J143" s="216"/>
      <c r="K143" s="216"/>
      <c r="L143" s="216"/>
      <c r="M143" s="289"/>
    </row>
    <row r="144" spans="1:13" s="85" customFormat="1" ht="15" customHeight="1" x14ac:dyDescent="0.15">
      <c r="A144" s="210" t="s">
        <v>290</v>
      </c>
      <c r="B144" s="244" t="s">
        <v>291</v>
      </c>
      <c r="C144" s="225" t="s">
        <v>258</v>
      </c>
      <c r="D144" s="9">
        <v>916</v>
      </c>
      <c r="E144" s="9">
        <v>499</v>
      </c>
      <c r="F144" s="9">
        <v>471</v>
      </c>
      <c r="G144" s="9">
        <v>1041</v>
      </c>
      <c r="H144" s="9">
        <v>676</v>
      </c>
      <c r="I144" s="112">
        <v>225</v>
      </c>
      <c r="J144" s="112">
        <v>789</v>
      </c>
      <c r="K144" s="112">
        <v>440</v>
      </c>
      <c r="L144" s="112">
        <v>292</v>
      </c>
      <c r="M144" s="113"/>
    </row>
    <row r="145" spans="1:13" s="85" customFormat="1" ht="15" customHeight="1" x14ac:dyDescent="0.15">
      <c r="A145" s="211"/>
      <c r="B145" s="246"/>
      <c r="C145" s="226"/>
      <c r="D145" s="10">
        <f>+D144/SUM($D144:$L144)*100</f>
        <v>17.124696204898111</v>
      </c>
      <c r="E145" s="10">
        <f t="shared" ref="E145:L145" si="28">+E144/SUM($D144:$L144)*100</f>
        <v>9.3288465133669831</v>
      </c>
      <c r="F145" s="10">
        <f t="shared" si="28"/>
        <v>8.8053841839596192</v>
      </c>
      <c r="G145" s="10">
        <f t="shared" si="28"/>
        <v>19.461581604038138</v>
      </c>
      <c r="H145" s="10">
        <f t="shared" si="28"/>
        <v>12.637876238549261</v>
      </c>
      <c r="I145" s="10">
        <f t="shared" si="28"/>
        <v>4.2063937184520475</v>
      </c>
      <c r="J145" s="10">
        <f>+J144/SUM($D144:$L144)*100</f>
        <v>14.750420639371844</v>
      </c>
      <c r="K145" s="10">
        <f t="shared" si="28"/>
        <v>8.2258366049728906</v>
      </c>
      <c r="L145" s="10">
        <f t="shared" si="28"/>
        <v>5.4589642923911015</v>
      </c>
      <c r="M145" s="106"/>
    </row>
    <row r="146" spans="1:13" s="1" customFormat="1" ht="15" customHeight="1" x14ac:dyDescent="0.15">
      <c r="A146" s="107"/>
      <c r="B146" s="108"/>
      <c r="C146" s="109"/>
      <c r="D146" s="110"/>
      <c r="E146" s="110"/>
      <c r="F146" s="110"/>
      <c r="G146" s="110"/>
      <c r="H146" s="110"/>
      <c r="I146" s="110"/>
      <c r="J146" s="110"/>
      <c r="K146" s="110"/>
      <c r="L146" s="110"/>
      <c r="M146" s="111"/>
    </row>
    <row r="147" spans="1:13" s="85" customFormat="1" ht="18.75" customHeight="1" x14ac:dyDescent="0.15">
      <c r="A147" s="206" t="s">
        <v>75</v>
      </c>
      <c r="B147" s="207"/>
      <c r="C147" s="204" t="s">
        <v>76</v>
      </c>
      <c r="D147" s="210" t="s">
        <v>292</v>
      </c>
      <c r="E147" s="210" t="s">
        <v>293</v>
      </c>
      <c r="F147" s="210" t="s">
        <v>294</v>
      </c>
      <c r="G147" s="210" t="s">
        <v>295</v>
      </c>
      <c r="H147" s="210" t="s">
        <v>196</v>
      </c>
      <c r="I147" s="104"/>
      <c r="J147" s="87"/>
      <c r="K147" s="87"/>
      <c r="L147" s="87"/>
      <c r="M147" s="84"/>
    </row>
    <row r="148" spans="1:13" s="85" customFormat="1" ht="18" customHeight="1" x14ac:dyDescent="0.15">
      <c r="A148" s="208"/>
      <c r="B148" s="209"/>
      <c r="C148" s="227"/>
      <c r="D148" s="236"/>
      <c r="E148" s="236"/>
      <c r="F148" s="236"/>
      <c r="G148" s="236"/>
      <c r="H148" s="236"/>
      <c r="I148" s="104"/>
      <c r="J148" s="86"/>
      <c r="K148" s="86"/>
      <c r="L148" s="86"/>
      <c r="M148" s="84"/>
    </row>
    <row r="149" spans="1:13" s="85" customFormat="1" ht="20.100000000000001" customHeight="1" x14ac:dyDescent="0.15">
      <c r="A149" s="210" t="s">
        <v>173</v>
      </c>
      <c r="B149" s="244" t="s">
        <v>296</v>
      </c>
      <c r="C149" s="225" t="s">
        <v>258</v>
      </c>
      <c r="D149" s="9">
        <v>1435</v>
      </c>
      <c r="E149" s="9">
        <v>182</v>
      </c>
      <c r="F149" s="9">
        <v>149</v>
      </c>
      <c r="G149" s="9">
        <v>178</v>
      </c>
      <c r="H149" s="9">
        <v>42</v>
      </c>
      <c r="I149" s="84"/>
      <c r="J149" s="86"/>
      <c r="K149" s="86"/>
      <c r="L149" s="84"/>
      <c r="M149" s="84"/>
    </row>
    <row r="150" spans="1:13" s="85" customFormat="1" ht="20.100000000000001" customHeight="1" x14ac:dyDescent="0.15">
      <c r="A150" s="211"/>
      <c r="B150" s="246"/>
      <c r="C150" s="226"/>
      <c r="D150" s="10">
        <f>+D149/SUM($D149:$H149)*100</f>
        <v>72.255790533736146</v>
      </c>
      <c r="E150" s="10">
        <f>+E149/SUM($D149:$H149)*100</f>
        <v>9.1641490433031212</v>
      </c>
      <c r="F150" s="10">
        <f>+F149/SUM($D149:$H149)*100</f>
        <v>7.502517623363544</v>
      </c>
      <c r="G150" s="10">
        <f>+G149/SUM($D149:$H149)*100</f>
        <v>8.9627391742195357</v>
      </c>
      <c r="H150" s="10">
        <f>+H149/SUM($D149:$H149)*100</f>
        <v>2.1148036253776437</v>
      </c>
      <c r="I150" s="84"/>
      <c r="J150" s="86"/>
      <c r="K150" s="86"/>
      <c r="L150" s="84"/>
      <c r="M150" s="84"/>
    </row>
    <row r="151" spans="1:13" s="1" customFormat="1" ht="15" customHeight="1" x14ac:dyDescent="0.15">
      <c r="A151" s="107"/>
      <c r="B151" s="108"/>
      <c r="C151" s="109"/>
      <c r="D151" s="110"/>
      <c r="E151" s="110"/>
      <c r="F151" s="110"/>
      <c r="G151" s="110"/>
      <c r="H151" s="110"/>
      <c r="I151" s="110"/>
      <c r="J151" s="110"/>
      <c r="K151" s="110"/>
      <c r="L151" s="110"/>
      <c r="M151" s="111"/>
    </row>
    <row r="152" spans="1:13" s="8" customFormat="1" ht="15" customHeight="1" x14ac:dyDescent="0.15">
      <c r="A152" s="206" t="s">
        <v>75</v>
      </c>
      <c r="B152" s="207"/>
      <c r="C152" s="204" t="s">
        <v>76</v>
      </c>
      <c r="D152" s="18">
        <v>1</v>
      </c>
      <c r="E152" s="18">
        <v>2</v>
      </c>
      <c r="F152" s="18">
        <v>3</v>
      </c>
      <c r="G152" s="18">
        <v>4</v>
      </c>
      <c r="H152" s="18">
        <v>5</v>
      </c>
      <c r="I152" s="220" t="s">
        <v>22</v>
      </c>
      <c r="J152" s="114" t="s">
        <v>15</v>
      </c>
      <c r="K152" s="18">
        <v>3</v>
      </c>
      <c r="L152" s="18" t="s">
        <v>16</v>
      </c>
      <c r="M152" s="7"/>
    </row>
    <row r="153" spans="1:13" s="8" customFormat="1" ht="30" customHeight="1" x14ac:dyDescent="0.15">
      <c r="A153" s="208"/>
      <c r="B153" s="209"/>
      <c r="C153" s="227"/>
      <c r="D153" s="20" t="s">
        <v>171</v>
      </c>
      <c r="E153" s="20" t="s">
        <v>148</v>
      </c>
      <c r="F153" s="20" t="s">
        <v>31</v>
      </c>
      <c r="G153" s="20" t="s">
        <v>149</v>
      </c>
      <c r="H153" s="20" t="s">
        <v>150</v>
      </c>
      <c r="I153" s="221"/>
      <c r="J153" s="21" t="s">
        <v>171</v>
      </c>
      <c r="K153" s="20" t="s">
        <v>31</v>
      </c>
      <c r="L153" s="20" t="s">
        <v>150</v>
      </c>
      <c r="M153" s="7"/>
    </row>
    <row r="154" spans="1:13" s="26" customFormat="1" ht="15" customHeight="1" x14ac:dyDescent="0.15">
      <c r="A154" s="204" t="s">
        <v>297</v>
      </c>
      <c r="B154" s="271" t="s">
        <v>208</v>
      </c>
      <c r="C154" s="225" t="s">
        <v>258</v>
      </c>
      <c r="D154" s="9">
        <v>183</v>
      </c>
      <c r="E154" s="9">
        <v>485</v>
      </c>
      <c r="F154" s="9">
        <v>900</v>
      </c>
      <c r="G154" s="22">
        <v>316</v>
      </c>
      <c r="H154" s="9">
        <v>59</v>
      </c>
      <c r="I154" s="23">
        <v>43</v>
      </c>
      <c r="J154" s="24">
        <f>+D154+E154</f>
        <v>668</v>
      </c>
      <c r="K154" s="9">
        <f>+F154</f>
        <v>900</v>
      </c>
      <c r="L154" s="9">
        <f>+G154+H154</f>
        <v>375</v>
      </c>
      <c r="M154" s="25"/>
    </row>
    <row r="155" spans="1:13" s="8" customFormat="1" ht="15" customHeight="1" x14ac:dyDescent="0.15">
      <c r="A155" s="227"/>
      <c r="B155" s="272"/>
      <c r="C155" s="226"/>
      <c r="D155" s="10">
        <f>+D154/SUM($D154:$I154)*100</f>
        <v>9.2145015105740171</v>
      </c>
      <c r="E155" s="10">
        <f t="shared" ref="E155:H155" si="29">+E154/SUM($D154:$I154)*100</f>
        <v>24.420946626384694</v>
      </c>
      <c r="F155" s="10">
        <f t="shared" si="29"/>
        <v>45.317220543806648</v>
      </c>
      <c r="G155" s="27">
        <f t="shared" si="29"/>
        <v>15.911379657603222</v>
      </c>
      <c r="H155" s="10">
        <f t="shared" si="29"/>
        <v>2.9707955689828802</v>
      </c>
      <c r="I155" s="28">
        <f>+I154/SUM($D154:$I154)*100</f>
        <v>2.16515609264854</v>
      </c>
      <c r="J155" s="78">
        <f>+D155+E155</f>
        <v>33.635448136958715</v>
      </c>
      <c r="K155" s="79">
        <f>+F155</f>
        <v>45.317220543806648</v>
      </c>
      <c r="L155" s="79">
        <f>+G155+H155</f>
        <v>18.882175226586103</v>
      </c>
      <c r="M155" s="7"/>
    </row>
    <row r="156" spans="1:13" s="26" customFormat="1" ht="15" customHeight="1" x14ac:dyDescent="0.15">
      <c r="A156" s="227"/>
      <c r="B156" s="272"/>
      <c r="C156" s="204" t="s">
        <v>185</v>
      </c>
      <c r="D156" s="9">
        <v>347</v>
      </c>
      <c r="E156" s="9">
        <v>494</v>
      </c>
      <c r="F156" s="9">
        <v>928</v>
      </c>
      <c r="G156" s="22">
        <v>288</v>
      </c>
      <c r="H156" s="9">
        <v>82</v>
      </c>
      <c r="I156" s="23">
        <v>44</v>
      </c>
      <c r="J156" s="24">
        <f>+D156+E156</f>
        <v>841</v>
      </c>
      <c r="K156" s="9">
        <f>+F156</f>
        <v>928</v>
      </c>
      <c r="L156" s="9">
        <f>+G156+H156</f>
        <v>370</v>
      </c>
      <c r="M156" s="25"/>
    </row>
    <row r="157" spans="1:13" s="8" customFormat="1" ht="15" customHeight="1" x14ac:dyDescent="0.15">
      <c r="A157" s="227"/>
      <c r="B157" s="272"/>
      <c r="C157" s="205"/>
      <c r="D157" s="10">
        <f t="shared" ref="D157:I157" si="30">+D156/SUM($D156:$I156)*100</f>
        <v>15.895556573522676</v>
      </c>
      <c r="E157" s="10">
        <f t="shared" si="30"/>
        <v>22.629409070087036</v>
      </c>
      <c r="F157" s="10">
        <f t="shared" si="30"/>
        <v>42.510306917086574</v>
      </c>
      <c r="G157" s="27">
        <f t="shared" si="30"/>
        <v>13.192853870819974</v>
      </c>
      <c r="H157" s="10">
        <f t="shared" si="30"/>
        <v>3.7562986715529085</v>
      </c>
      <c r="I157" s="28">
        <f t="shared" si="30"/>
        <v>2.0155748969308291</v>
      </c>
      <c r="J157" s="115">
        <f>+D157+E157</f>
        <v>38.524965643609711</v>
      </c>
      <c r="K157" s="79">
        <f>+F157</f>
        <v>42.510306917086574</v>
      </c>
      <c r="L157" s="79">
        <f>+G157+H157</f>
        <v>16.949152542372882</v>
      </c>
      <c r="M157" s="7"/>
    </row>
    <row r="158" spans="1:13" s="26" customFormat="1" ht="15" customHeight="1" x14ac:dyDescent="0.15">
      <c r="A158" s="227"/>
      <c r="B158" s="272"/>
      <c r="C158" s="204" t="s">
        <v>259</v>
      </c>
      <c r="D158" s="9">
        <v>200</v>
      </c>
      <c r="E158" s="9">
        <v>488</v>
      </c>
      <c r="F158" s="9">
        <v>936</v>
      </c>
      <c r="G158" s="9">
        <v>399</v>
      </c>
      <c r="H158" s="9">
        <v>128</v>
      </c>
      <c r="I158" s="23">
        <v>39</v>
      </c>
      <c r="J158" s="24">
        <v>688</v>
      </c>
      <c r="K158" s="9">
        <v>936</v>
      </c>
      <c r="L158" s="9">
        <v>527</v>
      </c>
      <c r="M158" s="25"/>
    </row>
    <row r="159" spans="1:13" s="8" customFormat="1" ht="15" customHeight="1" x14ac:dyDescent="0.15">
      <c r="A159" s="205"/>
      <c r="B159" s="273"/>
      <c r="C159" s="205"/>
      <c r="D159" s="68">
        <v>9.1324200913241995</v>
      </c>
      <c r="E159" s="68">
        <v>22.283105022831052</v>
      </c>
      <c r="F159" s="68">
        <v>42.739726027397261</v>
      </c>
      <c r="G159" s="68">
        <v>18.219178082191782</v>
      </c>
      <c r="H159" s="68">
        <v>5.8447488584474883</v>
      </c>
      <c r="I159" s="94">
        <v>1.7808219178082192</v>
      </c>
      <c r="J159" s="116">
        <v>31.415525114155251</v>
      </c>
      <c r="K159" s="68">
        <v>42.739726027397261</v>
      </c>
      <c r="L159" s="68">
        <v>24.06392694063927</v>
      </c>
      <c r="M159" s="7"/>
    </row>
    <row r="160" spans="1:13" s="35" customFormat="1" ht="15" customHeight="1" x14ac:dyDescent="0.15">
      <c r="A160" s="57"/>
      <c r="B160" s="31"/>
      <c r="C160" s="32"/>
      <c r="D160" s="33"/>
      <c r="E160" s="33"/>
      <c r="F160" s="33"/>
      <c r="G160" s="33"/>
      <c r="H160" s="33"/>
      <c r="I160" s="33"/>
      <c r="J160" s="33"/>
      <c r="K160" s="33"/>
      <c r="L160" s="33"/>
      <c r="M160" s="34"/>
    </row>
    <row r="161" spans="1:13" s="8" customFormat="1" ht="15" customHeight="1" x14ac:dyDescent="0.15">
      <c r="A161" s="206" t="s">
        <v>75</v>
      </c>
      <c r="B161" s="207"/>
      <c r="C161" s="204" t="s">
        <v>76</v>
      </c>
      <c r="D161" s="18">
        <v>1</v>
      </c>
      <c r="E161" s="18">
        <v>2</v>
      </c>
      <c r="F161" s="18">
        <v>3</v>
      </c>
      <c r="G161" s="18">
        <v>4</v>
      </c>
      <c r="H161" s="18">
        <v>5</v>
      </c>
      <c r="I161" s="220" t="s">
        <v>22</v>
      </c>
      <c r="J161" s="114" t="s">
        <v>15</v>
      </c>
      <c r="K161" s="18">
        <v>3</v>
      </c>
      <c r="L161" s="18" t="s">
        <v>16</v>
      </c>
      <c r="M161" s="7"/>
    </row>
    <row r="162" spans="1:13" s="8" customFormat="1" ht="30" customHeight="1" x14ac:dyDescent="0.15">
      <c r="A162" s="208"/>
      <c r="B162" s="209"/>
      <c r="C162" s="227"/>
      <c r="D162" s="20" t="s">
        <v>29</v>
      </c>
      <c r="E162" s="20" t="s">
        <v>143</v>
      </c>
      <c r="F162" s="20" t="s">
        <v>24</v>
      </c>
      <c r="G162" s="20" t="s">
        <v>136</v>
      </c>
      <c r="H162" s="20" t="s">
        <v>30</v>
      </c>
      <c r="I162" s="221"/>
      <c r="J162" s="21" t="s">
        <v>29</v>
      </c>
      <c r="K162" s="20" t="s">
        <v>24</v>
      </c>
      <c r="L162" s="20" t="s">
        <v>30</v>
      </c>
      <c r="M162" s="7"/>
    </row>
    <row r="163" spans="1:13" s="26" customFormat="1" ht="15" customHeight="1" x14ac:dyDescent="0.15">
      <c r="A163" s="204" t="s">
        <v>298</v>
      </c>
      <c r="B163" s="228" t="s">
        <v>209</v>
      </c>
      <c r="C163" s="225" t="s">
        <v>258</v>
      </c>
      <c r="D163" s="9">
        <v>315</v>
      </c>
      <c r="E163" s="9">
        <v>743</v>
      </c>
      <c r="F163" s="9">
        <v>670</v>
      </c>
      <c r="G163" s="22">
        <v>109</v>
      </c>
      <c r="H163" s="9">
        <v>34</v>
      </c>
      <c r="I163" s="23">
        <v>115</v>
      </c>
      <c r="J163" s="24">
        <f>+D163+E163</f>
        <v>1058</v>
      </c>
      <c r="K163" s="9">
        <f>+F163</f>
        <v>670</v>
      </c>
      <c r="L163" s="9">
        <f>+G163+H163</f>
        <v>143</v>
      </c>
      <c r="M163" s="25"/>
    </row>
    <row r="164" spans="1:13" s="8" customFormat="1" ht="15" customHeight="1" x14ac:dyDescent="0.15">
      <c r="A164" s="227"/>
      <c r="B164" s="229"/>
      <c r="C164" s="226"/>
      <c r="D164" s="10">
        <f t="shared" ref="D164:I164" si="31">+D163/SUM($D163:$I163)*100</f>
        <v>15.861027190332328</v>
      </c>
      <c r="E164" s="10">
        <f t="shared" si="31"/>
        <v>37.411883182275929</v>
      </c>
      <c r="F164" s="10">
        <f t="shared" si="31"/>
        <v>33.736153071500503</v>
      </c>
      <c r="G164" s="27">
        <f t="shared" si="31"/>
        <v>5.4884189325276935</v>
      </c>
      <c r="H164" s="10">
        <f t="shared" si="31"/>
        <v>1.7119838872104733</v>
      </c>
      <c r="I164" s="28">
        <f t="shared" si="31"/>
        <v>5.7905337361530718</v>
      </c>
      <c r="J164" s="78">
        <f>+D164+E164</f>
        <v>53.272910372608258</v>
      </c>
      <c r="K164" s="79">
        <f>+F164</f>
        <v>33.736153071500503</v>
      </c>
      <c r="L164" s="79">
        <f>+G164+H164</f>
        <v>7.2004028197381666</v>
      </c>
      <c r="M164" s="7"/>
    </row>
    <row r="165" spans="1:13" s="26" customFormat="1" ht="15" customHeight="1" x14ac:dyDescent="0.15">
      <c r="A165" s="227"/>
      <c r="B165" s="229"/>
      <c r="C165" s="204" t="s">
        <v>185</v>
      </c>
      <c r="D165" s="9">
        <v>340</v>
      </c>
      <c r="E165" s="9">
        <v>841</v>
      </c>
      <c r="F165" s="9">
        <v>718</v>
      </c>
      <c r="G165" s="22">
        <v>138</v>
      </c>
      <c r="H165" s="9">
        <v>43</v>
      </c>
      <c r="I165" s="23">
        <v>103</v>
      </c>
      <c r="J165" s="24">
        <f>+D165+E165</f>
        <v>1181</v>
      </c>
      <c r="K165" s="9">
        <f>+F165</f>
        <v>718</v>
      </c>
      <c r="L165" s="9">
        <f>+G165+H165</f>
        <v>181</v>
      </c>
      <c r="M165" s="25"/>
    </row>
    <row r="166" spans="1:13" s="8" customFormat="1" ht="15" customHeight="1" x14ac:dyDescent="0.15">
      <c r="A166" s="227"/>
      <c r="B166" s="229"/>
      <c r="C166" s="205"/>
      <c r="D166" s="10">
        <f>+D165/SUM($D165:$I165)*100</f>
        <v>15.574896930829135</v>
      </c>
      <c r="E166" s="10">
        <f t="shared" ref="E166:I166" si="32">+E165/SUM($D165:$I165)*100</f>
        <v>38.524965643609711</v>
      </c>
      <c r="F166" s="10">
        <f t="shared" si="32"/>
        <v>32.89051763628035</v>
      </c>
      <c r="G166" s="27">
        <f t="shared" si="32"/>
        <v>6.3215758131012363</v>
      </c>
      <c r="H166" s="10">
        <f t="shared" si="32"/>
        <v>1.9697663765460376</v>
      </c>
      <c r="I166" s="28">
        <f t="shared" si="32"/>
        <v>4.7182775996335318</v>
      </c>
      <c r="J166" s="78">
        <f>+D166+E166</f>
        <v>54.099862574438845</v>
      </c>
      <c r="K166" s="79">
        <f>+F166</f>
        <v>32.89051763628035</v>
      </c>
      <c r="L166" s="79">
        <f>+G166+H166</f>
        <v>8.2913421896472741</v>
      </c>
      <c r="M166" s="7"/>
    </row>
    <row r="167" spans="1:13" s="26" customFormat="1" ht="15" customHeight="1" x14ac:dyDescent="0.15">
      <c r="A167" s="227"/>
      <c r="B167" s="229"/>
      <c r="C167" s="204" t="s">
        <v>259</v>
      </c>
      <c r="D167" s="9">
        <v>256</v>
      </c>
      <c r="E167" s="9">
        <v>886</v>
      </c>
      <c r="F167" s="9">
        <v>721</v>
      </c>
      <c r="G167" s="9">
        <v>172</v>
      </c>
      <c r="H167" s="9">
        <v>48</v>
      </c>
      <c r="I167" s="64">
        <v>107</v>
      </c>
      <c r="J167" s="65">
        <v>1142</v>
      </c>
      <c r="K167" s="9">
        <v>721</v>
      </c>
      <c r="L167" s="9">
        <v>220</v>
      </c>
      <c r="M167" s="25"/>
    </row>
    <row r="168" spans="1:13" s="8" customFormat="1" ht="15" customHeight="1" x14ac:dyDescent="0.15">
      <c r="A168" s="205"/>
      <c r="B168" s="230"/>
      <c r="C168" s="205"/>
      <c r="D168" s="68">
        <v>11.689497716894977</v>
      </c>
      <c r="E168" s="68">
        <v>40.456621004566209</v>
      </c>
      <c r="F168" s="68">
        <v>32.922374429223744</v>
      </c>
      <c r="G168" s="68">
        <v>7.8538812785388128</v>
      </c>
      <c r="H168" s="68">
        <v>2.1917808219178081</v>
      </c>
      <c r="I168" s="70">
        <v>4.8858447488584478</v>
      </c>
      <c r="J168" s="67">
        <v>52.146118721461185</v>
      </c>
      <c r="K168" s="117">
        <v>32.922374429223744</v>
      </c>
      <c r="L168" s="68">
        <v>10.045662100456621</v>
      </c>
      <c r="M168" s="7"/>
    </row>
    <row r="169" spans="1:13" s="8" customFormat="1" ht="15" customHeight="1" x14ac:dyDescent="0.15">
      <c r="A169" s="118"/>
      <c r="B169" s="31"/>
      <c r="C169" s="119"/>
      <c r="D169" s="120"/>
      <c r="E169" s="120"/>
      <c r="F169" s="120"/>
      <c r="G169" s="120"/>
      <c r="H169" s="120"/>
      <c r="I169" s="120"/>
      <c r="J169" s="121"/>
      <c r="K169" s="120"/>
      <c r="L169" s="120"/>
      <c r="M169" s="7"/>
    </row>
    <row r="170" spans="1:13" s="4" customFormat="1" ht="15" customHeight="1" x14ac:dyDescent="0.15">
      <c r="A170" s="278" t="s">
        <v>111</v>
      </c>
      <c r="B170" s="278"/>
      <c r="C170" s="278"/>
      <c r="D170" s="278"/>
      <c r="E170" s="278"/>
      <c r="F170" s="278"/>
      <c r="G170" s="278"/>
      <c r="H170" s="278"/>
      <c r="I170" s="278"/>
      <c r="J170" s="278"/>
      <c r="K170" s="278"/>
      <c r="L170" s="278"/>
      <c r="M170" s="3"/>
    </row>
    <row r="171" spans="1:13" s="8" customFormat="1" ht="15" customHeight="1" x14ac:dyDescent="0.15">
      <c r="A171" s="206" t="s">
        <v>75</v>
      </c>
      <c r="B171" s="207"/>
      <c r="C171" s="204" t="s">
        <v>76</v>
      </c>
      <c r="D171" s="198" t="s">
        <v>28</v>
      </c>
      <c r="E171" s="198" t="s">
        <v>137</v>
      </c>
      <c r="F171" s="231" t="s">
        <v>22</v>
      </c>
      <c r="G171" s="122"/>
      <c r="H171" s="5"/>
      <c r="I171" s="5"/>
      <c r="J171" s="5"/>
      <c r="K171" s="5"/>
      <c r="L171" s="5"/>
      <c r="M171" s="7"/>
    </row>
    <row r="172" spans="1:13" s="8" customFormat="1" ht="15" customHeight="1" x14ac:dyDescent="0.15">
      <c r="A172" s="208"/>
      <c r="B172" s="209"/>
      <c r="C172" s="227"/>
      <c r="D172" s="200"/>
      <c r="E172" s="200"/>
      <c r="F172" s="232"/>
      <c r="G172" s="6"/>
      <c r="H172" s="6"/>
      <c r="I172" s="6"/>
      <c r="J172" s="6"/>
      <c r="K172" s="6"/>
      <c r="L172" s="6"/>
      <c r="M172" s="7"/>
    </row>
    <row r="173" spans="1:13" s="26" customFormat="1" ht="15" customHeight="1" x14ac:dyDescent="0.15">
      <c r="A173" s="204" t="s">
        <v>299</v>
      </c>
      <c r="B173" s="228" t="s">
        <v>210</v>
      </c>
      <c r="C173" s="204" t="s">
        <v>300</v>
      </c>
      <c r="D173" s="9">
        <v>1314</v>
      </c>
      <c r="E173" s="9">
        <v>561</v>
      </c>
      <c r="F173" s="9">
        <v>111</v>
      </c>
      <c r="G173" s="55"/>
      <c r="H173" s="55"/>
      <c r="I173" s="55"/>
      <c r="J173" s="55"/>
      <c r="K173" s="55"/>
      <c r="L173" s="55"/>
      <c r="M173" s="25"/>
    </row>
    <row r="174" spans="1:13" s="8" customFormat="1" ht="15" customHeight="1" x14ac:dyDescent="0.15">
      <c r="A174" s="227"/>
      <c r="B174" s="229"/>
      <c r="C174" s="205"/>
      <c r="D174" s="10">
        <f>+D173/SUM($D173:$F173)*100</f>
        <v>66.163141993957709</v>
      </c>
      <c r="E174" s="10">
        <f t="shared" ref="E174:F176" si="33">+E173/SUM($D173:$F173)*100</f>
        <v>28.247734138972806</v>
      </c>
      <c r="F174" s="10">
        <f t="shared" si="33"/>
        <v>5.5891238670694863</v>
      </c>
      <c r="G174" s="6"/>
      <c r="H174" s="6"/>
      <c r="I174" s="6"/>
      <c r="J174" s="6"/>
      <c r="K174" s="6"/>
      <c r="L174" s="6"/>
      <c r="M174" s="7"/>
    </row>
    <row r="175" spans="1:13" s="26" customFormat="1" ht="15" customHeight="1" x14ac:dyDescent="0.15">
      <c r="A175" s="227"/>
      <c r="B175" s="229"/>
      <c r="C175" s="204" t="s">
        <v>185</v>
      </c>
      <c r="D175" s="9">
        <v>1499</v>
      </c>
      <c r="E175" s="9">
        <v>598</v>
      </c>
      <c r="F175" s="9">
        <v>86</v>
      </c>
      <c r="G175" s="55"/>
      <c r="H175" s="55"/>
      <c r="I175" s="55"/>
      <c r="J175" s="55"/>
      <c r="K175" s="55"/>
      <c r="L175" s="55"/>
      <c r="M175" s="25"/>
    </row>
    <row r="176" spans="1:13" s="8" customFormat="1" ht="15" customHeight="1" x14ac:dyDescent="0.15">
      <c r="A176" s="227"/>
      <c r="B176" s="229"/>
      <c r="C176" s="205"/>
      <c r="D176" s="10">
        <f>+D175/SUM($D175:$F175)*100</f>
        <v>68.666972056802564</v>
      </c>
      <c r="E176" s="10">
        <f t="shared" si="33"/>
        <v>27.393495190105359</v>
      </c>
      <c r="F176" s="10">
        <f t="shared" si="33"/>
        <v>3.9395327530920752</v>
      </c>
      <c r="G176" s="6"/>
      <c r="H176" s="6"/>
      <c r="I176" s="6"/>
      <c r="J176" s="6"/>
      <c r="K176" s="6"/>
      <c r="L176" s="6"/>
      <c r="M176" s="7"/>
    </row>
    <row r="177" spans="1:13" s="26" customFormat="1" ht="15" customHeight="1" x14ac:dyDescent="0.15">
      <c r="A177" s="227"/>
      <c r="B177" s="229"/>
      <c r="C177" s="204" t="s">
        <v>259</v>
      </c>
      <c r="D177" s="9">
        <v>1414</v>
      </c>
      <c r="E177" s="9">
        <v>676</v>
      </c>
      <c r="F177" s="9">
        <v>100</v>
      </c>
      <c r="G177" s="55"/>
      <c r="H177" s="55"/>
      <c r="I177" s="55"/>
      <c r="J177" s="55"/>
      <c r="K177" s="55"/>
      <c r="L177" s="55"/>
      <c r="M177" s="25"/>
    </row>
    <row r="178" spans="1:13" s="8" customFormat="1" ht="15" customHeight="1" x14ac:dyDescent="0.15">
      <c r="A178" s="205"/>
      <c r="B178" s="230"/>
      <c r="C178" s="205"/>
      <c r="D178" s="68">
        <v>64.566210045662103</v>
      </c>
      <c r="E178" s="68">
        <v>30.8675799086758</v>
      </c>
      <c r="F178" s="68">
        <v>4.5662100456620998</v>
      </c>
      <c r="G178" s="6"/>
      <c r="H178" s="6"/>
      <c r="I178" s="6"/>
      <c r="J178" s="6"/>
      <c r="K178" s="6"/>
      <c r="L178" s="6"/>
      <c r="M178" s="7"/>
    </row>
    <row r="179" spans="1:13" s="8" customFormat="1" ht="15" customHeight="1" x14ac:dyDescent="0.15">
      <c r="A179" s="95"/>
      <c r="B179" s="12"/>
      <c r="C179" s="95"/>
      <c r="D179" s="123"/>
      <c r="E179" s="14"/>
      <c r="F179" s="123"/>
      <c r="G179" s="5"/>
      <c r="H179" s="5"/>
      <c r="I179" s="5"/>
      <c r="J179" s="7"/>
      <c r="K179" s="7"/>
      <c r="L179" s="7"/>
      <c r="M179" s="7"/>
    </row>
    <row r="180" spans="1:13" s="85" customFormat="1" ht="15" customHeight="1" x14ac:dyDescent="0.15">
      <c r="A180" s="206" t="s">
        <v>75</v>
      </c>
      <c r="B180" s="207"/>
      <c r="C180" s="204" t="s">
        <v>76</v>
      </c>
      <c r="D180" s="210" t="s">
        <v>301</v>
      </c>
      <c r="E180" s="210" t="s">
        <v>302</v>
      </c>
      <c r="F180" s="210" t="s">
        <v>303</v>
      </c>
      <c r="G180" s="210" t="s">
        <v>304</v>
      </c>
      <c r="H180" s="210" t="s">
        <v>305</v>
      </c>
      <c r="I180" s="210" t="s">
        <v>155</v>
      </c>
      <c r="J180" s="210" t="s">
        <v>59</v>
      </c>
      <c r="K180" s="287"/>
      <c r="L180" s="83"/>
      <c r="M180" s="84"/>
    </row>
    <row r="181" spans="1:13" s="85" customFormat="1" ht="15" customHeight="1" x14ac:dyDescent="0.15">
      <c r="A181" s="208"/>
      <c r="B181" s="209"/>
      <c r="C181" s="227"/>
      <c r="D181" s="236"/>
      <c r="E181" s="236"/>
      <c r="F181" s="236"/>
      <c r="G181" s="236"/>
      <c r="H181" s="236"/>
      <c r="I181" s="236"/>
      <c r="J181" s="236"/>
      <c r="K181" s="287"/>
      <c r="L181" s="86"/>
      <c r="M181" s="84"/>
    </row>
    <row r="182" spans="1:13" s="85" customFormat="1" ht="15" customHeight="1" x14ac:dyDescent="0.15">
      <c r="A182" s="285" t="s">
        <v>306</v>
      </c>
      <c r="B182" s="286" t="s">
        <v>307</v>
      </c>
      <c r="C182" s="225" t="s">
        <v>258</v>
      </c>
      <c r="D182" s="9">
        <v>231</v>
      </c>
      <c r="E182" s="9">
        <v>39</v>
      </c>
      <c r="F182" s="9">
        <v>299</v>
      </c>
      <c r="G182" s="22">
        <v>174</v>
      </c>
      <c r="H182" s="9">
        <v>302</v>
      </c>
      <c r="I182" s="64">
        <v>101</v>
      </c>
      <c r="J182" s="9">
        <v>194</v>
      </c>
      <c r="K182" s="105"/>
      <c r="L182" s="86"/>
      <c r="M182" s="84"/>
    </row>
    <row r="183" spans="1:13" s="85" customFormat="1" ht="15" customHeight="1" x14ac:dyDescent="0.15">
      <c r="A183" s="234"/>
      <c r="B183" s="235"/>
      <c r="C183" s="226"/>
      <c r="D183" s="10">
        <f>+D182/910*100</f>
        <v>25.384615384615383</v>
      </c>
      <c r="E183" s="10">
        <f>+E182/910*100</f>
        <v>4.2857142857142856</v>
      </c>
      <c r="F183" s="10">
        <f>+F182/910*100</f>
        <v>32.857142857142854</v>
      </c>
      <c r="G183" s="10">
        <f t="shared" ref="G183:I183" si="34">+G182/910*100</f>
        <v>19.12087912087912</v>
      </c>
      <c r="H183" s="10">
        <f>+H182/910*100</f>
        <v>33.186813186813183</v>
      </c>
      <c r="I183" s="10">
        <f t="shared" si="34"/>
        <v>11.098901098901099</v>
      </c>
      <c r="J183" s="10">
        <f>+J182/910*100</f>
        <v>21.318681318681318</v>
      </c>
      <c r="K183" s="106"/>
      <c r="L183" s="86"/>
      <c r="M183" s="84"/>
    </row>
    <row r="184" spans="1:13" s="8" customFormat="1" ht="15" customHeight="1" x14ac:dyDescent="0.15">
      <c r="A184" s="72"/>
      <c r="B184" s="279" t="s">
        <v>308</v>
      </c>
      <c r="C184" s="280"/>
      <c r="D184" s="280"/>
      <c r="E184" s="280"/>
      <c r="F184" s="280"/>
      <c r="G184" s="280"/>
      <c r="H184" s="280"/>
      <c r="I184" s="280"/>
      <c r="J184" s="280"/>
      <c r="K184" s="124"/>
      <c r="L184" s="124"/>
      <c r="M184" s="7"/>
    </row>
    <row r="185" spans="1:13" s="8" customFormat="1" ht="15" customHeight="1" x14ac:dyDescent="0.15">
      <c r="A185" s="125"/>
      <c r="B185" s="12"/>
      <c r="C185" s="95"/>
      <c r="D185" s="123"/>
      <c r="E185" s="14"/>
      <c r="F185" s="123"/>
      <c r="G185" s="5"/>
      <c r="H185" s="5"/>
      <c r="I185" s="5"/>
      <c r="J185" s="7"/>
      <c r="K185" s="7"/>
      <c r="L185" s="7"/>
      <c r="M185" s="7"/>
    </row>
    <row r="186" spans="1:13" s="85" customFormat="1" ht="30" customHeight="1" x14ac:dyDescent="0.15">
      <c r="A186" s="206" t="s">
        <v>75</v>
      </c>
      <c r="B186" s="207"/>
      <c r="C186" s="204" t="s">
        <v>76</v>
      </c>
      <c r="D186" s="210" t="s">
        <v>211</v>
      </c>
      <c r="E186" s="210" t="s">
        <v>212</v>
      </c>
      <c r="F186" s="210" t="s">
        <v>213</v>
      </c>
      <c r="G186" s="210" t="s">
        <v>214</v>
      </c>
      <c r="H186" s="210" t="s">
        <v>215</v>
      </c>
      <c r="I186" s="210" t="s">
        <v>196</v>
      </c>
      <c r="J186" s="84"/>
      <c r="K186" s="84"/>
      <c r="L186" s="84"/>
      <c r="M186" s="84"/>
    </row>
    <row r="187" spans="1:13" s="85" customFormat="1" ht="30" customHeight="1" x14ac:dyDescent="0.15">
      <c r="A187" s="208"/>
      <c r="B187" s="209"/>
      <c r="C187" s="205"/>
      <c r="D187" s="211"/>
      <c r="E187" s="211"/>
      <c r="F187" s="211"/>
      <c r="G187" s="211"/>
      <c r="H187" s="211"/>
      <c r="I187" s="211"/>
      <c r="J187" s="84"/>
      <c r="K187" s="84"/>
      <c r="L187" s="84"/>
      <c r="M187" s="84"/>
    </row>
    <row r="188" spans="1:13" s="85" customFormat="1" ht="15" customHeight="1" x14ac:dyDescent="0.15">
      <c r="A188" s="210" t="s">
        <v>309</v>
      </c>
      <c r="B188" s="244" t="s">
        <v>310</v>
      </c>
      <c r="C188" s="225" t="s">
        <v>258</v>
      </c>
      <c r="D188" s="9">
        <v>294</v>
      </c>
      <c r="E188" s="9">
        <v>171</v>
      </c>
      <c r="F188" s="9">
        <v>58</v>
      </c>
      <c r="G188" s="22">
        <v>16</v>
      </c>
      <c r="H188" s="9">
        <v>1137</v>
      </c>
      <c r="I188" s="9">
        <v>310</v>
      </c>
      <c r="J188" s="84"/>
      <c r="K188" s="84"/>
      <c r="L188" s="84"/>
      <c r="M188" s="84"/>
    </row>
    <row r="189" spans="1:13" s="85" customFormat="1" ht="15" customHeight="1" x14ac:dyDescent="0.15">
      <c r="A189" s="236"/>
      <c r="B189" s="245"/>
      <c r="C189" s="226"/>
      <c r="D189" s="10">
        <f t="shared" ref="D189:I189" si="35">+D188/SUM($D188:$I188)*100</f>
        <v>14.803625377643503</v>
      </c>
      <c r="E189" s="10">
        <f t="shared" si="35"/>
        <v>8.6102719033232624</v>
      </c>
      <c r="F189" s="10">
        <f t="shared" si="35"/>
        <v>2.9204431017119838</v>
      </c>
      <c r="G189" s="10">
        <f t="shared" si="35"/>
        <v>0.80563947633434041</v>
      </c>
      <c r="H189" s="10">
        <f t="shared" si="35"/>
        <v>57.250755287009056</v>
      </c>
      <c r="I189" s="10">
        <f t="shared" si="35"/>
        <v>15.609264853977844</v>
      </c>
      <c r="J189" s="84"/>
      <c r="K189" s="84"/>
      <c r="L189" s="84"/>
      <c r="M189" s="84"/>
    </row>
    <row r="190" spans="1:13" s="85" customFormat="1" ht="15" customHeight="1" x14ac:dyDescent="0.15">
      <c r="A190" s="236"/>
      <c r="B190" s="245"/>
      <c r="C190" s="204" t="s">
        <v>185</v>
      </c>
      <c r="D190" s="9">
        <v>522</v>
      </c>
      <c r="E190" s="9">
        <v>274</v>
      </c>
      <c r="F190" s="9">
        <v>77</v>
      </c>
      <c r="G190" s="22">
        <v>18</v>
      </c>
      <c r="H190" s="9">
        <v>1182</v>
      </c>
      <c r="I190" s="9">
        <v>110</v>
      </c>
      <c r="J190" s="84"/>
      <c r="K190" s="84"/>
      <c r="L190" s="84"/>
      <c r="M190" s="84"/>
    </row>
    <row r="191" spans="1:13" s="85" customFormat="1" ht="15" customHeight="1" x14ac:dyDescent="0.15">
      <c r="A191" s="211"/>
      <c r="B191" s="246"/>
      <c r="C191" s="205"/>
      <c r="D191" s="10">
        <f t="shared" ref="D191:I191" si="36">+D190/SUM($D190:$I190)*100</f>
        <v>23.9120476408612</v>
      </c>
      <c r="E191" s="10">
        <f t="shared" si="36"/>
        <v>12.551534585432892</v>
      </c>
      <c r="F191" s="10">
        <f t="shared" si="36"/>
        <v>3.5272560696289506</v>
      </c>
      <c r="G191" s="10">
        <f t="shared" si="36"/>
        <v>0.82455336692624837</v>
      </c>
      <c r="H191" s="10">
        <f t="shared" si="36"/>
        <v>54.145671094823633</v>
      </c>
      <c r="I191" s="10">
        <f t="shared" si="36"/>
        <v>5.0389372423270729</v>
      </c>
      <c r="J191" s="84"/>
      <c r="K191" s="84"/>
      <c r="L191" s="84"/>
      <c r="M191" s="84"/>
    </row>
    <row r="192" spans="1:13" s="35" customFormat="1" ht="15" customHeight="1" x14ac:dyDescent="0.15">
      <c r="A192" s="30"/>
      <c r="B192" s="31"/>
      <c r="C192" s="32"/>
      <c r="D192" s="33"/>
      <c r="E192" s="33"/>
      <c r="F192" s="33"/>
      <c r="G192" s="33"/>
      <c r="H192" s="33"/>
      <c r="I192" s="33"/>
      <c r="J192" s="33"/>
      <c r="K192" s="33"/>
      <c r="L192" s="33"/>
      <c r="M192" s="34"/>
    </row>
    <row r="193" spans="1:13" s="39" customFormat="1" ht="15" customHeight="1" x14ac:dyDescent="0.15">
      <c r="A193" s="206" t="s">
        <v>75</v>
      </c>
      <c r="B193" s="207"/>
      <c r="C193" s="204" t="s">
        <v>76</v>
      </c>
      <c r="D193" s="18">
        <v>1</v>
      </c>
      <c r="E193" s="18">
        <v>2</v>
      </c>
      <c r="F193" s="18">
        <v>3</v>
      </c>
      <c r="G193" s="18">
        <v>4</v>
      </c>
      <c r="H193" s="18">
        <v>5</v>
      </c>
      <c r="I193" s="220" t="s">
        <v>22</v>
      </c>
      <c r="J193" s="19" t="s">
        <v>15</v>
      </c>
      <c r="K193" s="18">
        <v>3</v>
      </c>
      <c r="L193" s="18" t="s">
        <v>16</v>
      </c>
      <c r="M193" s="38"/>
    </row>
    <row r="194" spans="1:13" s="8" customFormat="1" ht="30" customHeight="1" x14ac:dyDescent="0.15">
      <c r="A194" s="208"/>
      <c r="B194" s="209"/>
      <c r="C194" s="205"/>
      <c r="D194" s="76" t="s">
        <v>19</v>
      </c>
      <c r="E194" s="76" t="s">
        <v>17</v>
      </c>
      <c r="F194" s="76" t="s">
        <v>24</v>
      </c>
      <c r="G194" s="76" t="s">
        <v>18</v>
      </c>
      <c r="H194" s="76" t="s">
        <v>131</v>
      </c>
      <c r="I194" s="221"/>
      <c r="J194" s="77" t="s">
        <v>23</v>
      </c>
      <c r="K194" s="76" t="s">
        <v>24</v>
      </c>
      <c r="L194" s="76" t="s">
        <v>21</v>
      </c>
      <c r="M194" s="7"/>
    </row>
    <row r="195" spans="1:13" s="26" customFormat="1" ht="15" customHeight="1" x14ac:dyDescent="0.15">
      <c r="A195" s="204" t="s">
        <v>3</v>
      </c>
      <c r="B195" s="228" t="s">
        <v>216</v>
      </c>
      <c r="C195" s="225" t="s">
        <v>258</v>
      </c>
      <c r="D195" s="9">
        <v>119</v>
      </c>
      <c r="E195" s="9">
        <v>359</v>
      </c>
      <c r="F195" s="9">
        <v>856</v>
      </c>
      <c r="G195" s="22">
        <v>240</v>
      </c>
      <c r="H195" s="9">
        <v>156</v>
      </c>
      <c r="I195" s="23">
        <v>256</v>
      </c>
      <c r="J195" s="24">
        <f>+D195+E195</f>
        <v>478</v>
      </c>
      <c r="K195" s="9">
        <f>+F195</f>
        <v>856</v>
      </c>
      <c r="L195" s="9">
        <f>+G195+H195</f>
        <v>396</v>
      </c>
      <c r="M195" s="25"/>
    </row>
    <row r="196" spans="1:13" s="8" customFormat="1" ht="15" customHeight="1" x14ac:dyDescent="0.15">
      <c r="A196" s="227"/>
      <c r="B196" s="229"/>
      <c r="C196" s="226"/>
      <c r="D196" s="10">
        <f t="shared" ref="D196:I196" si="37">+D195/SUM($D195:$I195)*100</f>
        <v>5.9919436052366573</v>
      </c>
      <c r="E196" s="10">
        <f t="shared" si="37"/>
        <v>18.076535750251761</v>
      </c>
      <c r="F196" s="10">
        <f t="shared" si="37"/>
        <v>43.101711983887206</v>
      </c>
      <c r="G196" s="27">
        <f t="shared" si="37"/>
        <v>12.084592145015106</v>
      </c>
      <c r="H196" s="10">
        <f t="shared" si="37"/>
        <v>7.8549848942598182</v>
      </c>
      <c r="I196" s="28">
        <f t="shared" si="37"/>
        <v>12.890231621349447</v>
      </c>
      <c r="J196" s="78">
        <f>+D196+E196</f>
        <v>24.068479355488417</v>
      </c>
      <c r="K196" s="79">
        <f>+F196</f>
        <v>43.101711983887206</v>
      </c>
      <c r="L196" s="79">
        <f>+G196+H196</f>
        <v>19.939577039274923</v>
      </c>
      <c r="M196" s="7"/>
    </row>
    <row r="197" spans="1:13" s="26" customFormat="1" ht="15" customHeight="1" x14ac:dyDescent="0.15">
      <c r="A197" s="227"/>
      <c r="B197" s="229"/>
      <c r="C197" s="204" t="s">
        <v>185</v>
      </c>
      <c r="D197" s="9">
        <v>149</v>
      </c>
      <c r="E197" s="9">
        <v>470</v>
      </c>
      <c r="F197" s="9">
        <v>1094</v>
      </c>
      <c r="G197" s="22">
        <v>197</v>
      </c>
      <c r="H197" s="9">
        <v>161</v>
      </c>
      <c r="I197" s="23">
        <v>112</v>
      </c>
      <c r="J197" s="24">
        <f>+D197+E197</f>
        <v>619</v>
      </c>
      <c r="K197" s="9">
        <f>+F197</f>
        <v>1094</v>
      </c>
      <c r="L197" s="9">
        <f>+G197+H197</f>
        <v>358</v>
      </c>
      <c r="M197" s="25"/>
    </row>
    <row r="198" spans="1:13" s="8" customFormat="1" ht="15" customHeight="1" x14ac:dyDescent="0.15">
      <c r="A198" s="227"/>
      <c r="B198" s="229"/>
      <c r="C198" s="205"/>
      <c r="D198" s="10">
        <f t="shared" ref="D198:I198" si="38">+D197/SUM($D197:$I197)*100</f>
        <v>6.8254695373339445</v>
      </c>
      <c r="E198" s="10">
        <f t="shared" si="38"/>
        <v>21.53000458085204</v>
      </c>
      <c r="F198" s="10">
        <f t="shared" si="38"/>
        <v>50.114521300961975</v>
      </c>
      <c r="G198" s="27">
        <f t="shared" si="38"/>
        <v>9.0242785158039389</v>
      </c>
      <c r="H198" s="10">
        <f t="shared" si="38"/>
        <v>7.3751717819514422</v>
      </c>
      <c r="I198" s="28">
        <f t="shared" si="38"/>
        <v>5.1305542830966564</v>
      </c>
      <c r="J198" s="78">
        <f>+D198+E198</f>
        <v>28.355474118185985</v>
      </c>
      <c r="K198" s="79">
        <f>+F198</f>
        <v>50.114521300961975</v>
      </c>
      <c r="L198" s="79">
        <f>+G198+H198</f>
        <v>16.399450297755379</v>
      </c>
      <c r="M198" s="7"/>
    </row>
    <row r="199" spans="1:13" s="26" customFormat="1" ht="15" customHeight="1" x14ac:dyDescent="0.15">
      <c r="A199" s="227"/>
      <c r="B199" s="229"/>
      <c r="C199" s="204" t="s">
        <v>259</v>
      </c>
      <c r="D199" s="9">
        <v>139</v>
      </c>
      <c r="E199" s="9">
        <v>515</v>
      </c>
      <c r="F199" s="9">
        <v>1086</v>
      </c>
      <c r="G199" s="9">
        <v>231</v>
      </c>
      <c r="H199" s="9">
        <v>161</v>
      </c>
      <c r="I199" s="23">
        <v>58</v>
      </c>
      <c r="J199" s="24">
        <v>654</v>
      </c>
      <c r="K199" s="9">
        <v>1086</v>
      </c>
      <c r="L199" s="9">
        <v>392</v>
      </c>
      <c r="M199" s="25"/>
    </row>
    <row r="200" spans="1:13" s="8" customFormat="1" ht="15" customHeight="1" x14ac:dyDescent="0.15">
      <c r="A200" s="205"/>
      <c r="B200" s="230"/>
      <c r="C200" s="205"/>
      <c r="D200" s="68">
        <v>6.3470319634703189</v>
      </c>
      <c r="E200" s="68">
        <v>23.515981735159816</v>
      </c>
      <c r="F200" s="68">
        <v>49.589041095890416</v>
      </c>
      <c r="G200" s="68">
        <v>10.547945205479452</v>
      </c>
      <c r="H200" s="68">
        <v>7.3515981735159812</v>
      </c>
      <c r="I200" s="94">
        <v>2.6484018264840183</v>
      </c>
      <c r="J200" s="29">
        <v>29.863013698630134</v>
      </c>
      <c r="K200" s="68">
        <v>49.589041095890416</v>
      </c>
      <c r="L200" s="68">
        <v>17.899543378995432</v>
      </c>
      <c r="M200" s="7"/>
    </row>
    <row r="201" spans="1:13" s="8" customFormat="1" ht="15" customHeight="1" x14ac:dyDescent="0.15">
      <c r="A201" s="126"/>
      <c r="B201" s="73"/>
      <c r="C201" s="126"/>
      <c r="D201" s="124"/>
      <c r="E201" s="124"/>
      <c r="F201" s="124"/>
      <c r="G201" s="124"/>
      <c r="H201" s="124"/>
      <c r="I201" s="124"/>
      <c r="J201" s="74"/>
      <c r="K201" s="124"/>
      <c r="L201" s="124"/>
      <c r="M201" s="7"/>
    </row>
    <row r="202" spans="1:13" s="8" customFormat="1" ht="15" customHeight="1" x14ac:dyDescent="0.15">
      <c r="A202" s="206" t="s">
        <v>75</v>
      </c>
      <c r="B202" s="207"/>
      <c r="C202" s="204" t="s">
        <v>76</v>
      </c>
      <c r="D202" s="198" t="s">
        <v>144</v>
      </c>
      <c r="E202" s="198" t="s">
        <v>145</v>
      </c>
      <c r="F202" s="231" t="s">
        <v>20</v>
      </c>
      <c r="G202" s="284"/>
      <c r="H202" s="124"/>
      <c r="I202" s="124"/>
      <c r="J202" s="74"/>
      <c r="K202" s="124"/>
      <c r="L202" s="124"/>
      <c r="M202" s="7"/>
    </row>
    <row r="203" spans="1:13" s="8" customFormat="1" ht="15" customHeight="1" x14ac:dyDescent="0.15">
      <c r="A203" s="208"/>
      <c r="B203" s="209"/>
      <c r="C203" s="205"/>
      <c r="D203" s="200"/>
      <c r="E203" s="283"/>
      <c r="F203" s="232"/>
      <c r="G203" s="284"/>
      <c r="H203" s="124"/>
      <c r="I203" s="124"/>
      <c r="J203" s="74"/>
      <c r="K203" s="124"/>
      <c r="L203" s="124"/>
      <c r="M203" s="7"/>
    </row>
    <row r="204" spans="1:13" s="8" customFormat="1" ht="15" customHeight="1" x14ac:dyDescent="0.15">
      <c r="A204" s="222" t="s">
        <v>190</v>
      </c>
      <c r="B204" s="201" t="s">
        <v>218</v>
      </c>
      <c r="C204" s="225" t="s">
        <v>258</v>
      </c>
      <c r="D204" s="9">
        <v>360</v>
      </c>
      <c r="E204" s="9">
        <v>500</v>
      </c>
      <c r="F204" s="9">
        <v>376</v>
      </c>
      <c r="G204" s="105"/>
      <c r="H204" s="124"/>
      <c r="I204" s="124"/>
      <c r="J204" s="74"/>
      <c r="K204" s="124"/>
      <c r="L204" s="124"/>
      <c r="M204" s="7"/>
    </row>
    <row r="205" spans="1:13" s="8" customFormat="1" ht="15" customHeight="1" x14ac:dyDescent="0.15">
      <c r="A205" s="223"/>
      <c r="B205" s="202"/>
      <c r="C205" s="226"/>
      <c r="D205" s="10">
        <f>+D204/SUM($D204:$F204)*100</f>
        <v>29.126213592233007</v>
      </c>
      <c r="E205" s="10">
        <f>+E204/SUM($D204:$F204)*100</f>
        <v>40.453074433656958</v>
      </c>
      <c r="F205" s="10">
        <f>+F204/SUM($D204:$F204)*100</f>
        <v>30.420711974110031</v>
      </c>
      <c r="G205" s="106"/>
      <c r="H205" s="124"/>
      <c r="I205" s="124"/>
      <c r="J205" s="74"/>
      <c r="K205" s="124"/>
      <c r="L205" s="124"/>
      <c r="M205" s="7"/>
    </row>
    <row r="206" spans="1:13" s="8" customFormat="1" ht="15" customHeight="1" x14ac:dyDescent="0.15">
      <c r="A206" s="223"/>
      <c r="B206" s="202"/>
      <c r="C206" s="204" t="s">
        <v>185</v>
      </c>
      <c r="D206" s="9">
        <v>531</v>
      </c>
      <c r="E206" s="9">
        <v>610</v>
      </c>
      <c r="F206" s="9">
        <v>234</v>
      </c>
      <c r="G206" s="105"/>
      <c r="H206" s="124"/>
      <c r="I206" s="124"/>
      <c r="J206" s="74"/>
      <c r="K206" s="124"/>
      <c r="L206" s="124"/>
      <c r="M206" s="7"/>
    </row>
    <row r="207" spans="1:13" s="8" customFormat="1" ht="15" customHeight="1" x14ac:dyDescent="0.15">
      <c r="A207" s="223"/>
      <c r="B207" s="202"/>
      <c r="C207" s="205"/>
      <c r="D207" s="10">
        <f>+D206/SUM($D206:$F206)*100</f>
        <v>38.618181818181817</v>
      </c>
      <c r="E207" s="10">
        <f>+E206/SUM($D206:$F206)*100</f>
        <v>44.363636363636367</v>
      </c>
      <c r="F207" s="10">
        <f>+F206/SUM($D206:$F206)*100</f>
        <v>17.018181818181819</v>
      </c>
      <c r="G207" s="106"/>
      <c r="H207" s="124"/>
      <c r="I207" s="124"/>
      <c r="J207" s="74"/>
      <c r="K207" s="124"/>
      <c r="L207" s="124"/>
      <c r="M207" s="7"/>
    </row>
    <row r="208" spans="1:13" s="8" customFormat="1" ht="15" customHeight="1" x14ac:dyDescent="0.15">
      <c r="A208" s="223"/>
      <c r="B208" s="202"/>
      <c r="C208" s="222" t="s">
        <v>259</v>
      </c>
      <c r="D208" s="9">
        <v>551</v>
      </c>
      <c r="E208" s="9">
        <v>634</v>
      </c>
      <c r="F208" s="9">
        <v>148</v>
      </c>
      <c r="G208" s="105"/>
      <c r="H208" s="124"/>
      <c r="I208" s="124"/>
      <c r="J208" s="74"/>
      <c r="K208" s="124"/>
      <c r="L208" s="124"/>
      <c r="M208" s="7"/>
    </row>
    <row r="209" spans="1:13" s="8" customFormat="1" ht="15" customHeight="1" x14ac:dyDescent="0.15">
      <c r="A209" s="224"/>
      <c r="B209" s="203"/>
      <c r="C209" s="205"/>
      <c r="D209" s="10">
        <v>41.335333833458364</v>
      </c>
      <c r="E209" s="10">
        <v>47.56189047261816</v>
      </c>
      <c r="F209" s="10">
        <v>11.10277569392348</v>
      </c>
      <c r="G209" s="106"/>
      <c r="H209" s="124"/>
      <c r="I209" s="124"/>
      <c r="J209" s="74"/>
      <c r="K209" s="124"/>
      <c r="L209" s="124"/>
      <c r="M209" s="7"/>
    </row>
    <row r="210" spans="1:13" s="8" customFormat="1" ht="15" customHeight="1" x14ac:dyDescent="0.15">
      <c r="A210" s="126"/>
      <c r="B210" s="279" t="s">
        <v>311</v>
      </c>
      <c r="C210" s="279"/>
      <c r="D210" s="279"/>
      <c r="E210" s="279"/>
      <c r="F210" s="279"/>
      <c r="G210" s="279"/>
      <c r="H210" s="279"/>
      <c r="I210" s="279"/>
      <c r="J210" s="279"/>
      <c r="K210" s="124"/>
      <c r="L210" s="124"/>
      <c r="M210" s="7"/>
    </row>
    <row r="211" spans="1:13" s="8" customFormat="1" ht="15" customHeight="1" x14ac:dyDescent="0.15">
      <c r="A211" s="126"/>
      <c r="B211" s="127"/>
      <c r="C211" s="128"/>
      <c r="D211" s="128"/>
      <c r="E211" s="128"/>
      <c r="F211" s="128"/>
      <c r="G211" s="128"/>
      <c r="H211" s="128"/>
      <c r="I211" s="128"/>
      <c r="J211" s="128"/>
      <c r="K211" s="124"/>
      <c r="L211" s="124"/>
      <c r="M211" s="7"/>
    </row>
    <row r="212" spans="1:13" s="8" customFormat="1" ht="15" customHeight="1" x14ac:dyDescent="0.15">
      <c r="A212" s="206" t="s">
        <v>75</v>
      </c>
      <c r="B212" s="207"/>
      <c r="C212" s="204" t="s">
        <v>76</v>
      </c>
      <c r="D212" s="198" t="s">
        <v>130</v>
      </c>
      <c r="E212" s="198" t="s">
        <v>112</v>
      </c>
      <c r="F212" s="231" t="s">
        <v>20</v>
      </c>
      <c r="G212" s="284"/>
      <c r="H212" s="123"/>
      <c r="I212" s="123"/>
      <c r="J212" s="14"/>
      <c r="K212" s="123"/>
      <c r="L212" s="123"/>
      <c r="M212" s="7"/>
    </row>
    <row r="213" spans="1:13" s="8" customFormat="1" ht="15" customHeight="1" x14ac:dyDescent="0.15">
      <c r="A213" s="208"/>
      <c r="B213" s="209"/>
      <c r="C213" s="205"/>
      <c r="D213" s="200"/>
      <c r="E213" s="283"/>
      <c r="F213" s="232"/>
      <c r="G213" s="284"/>
      <c r="H213" s="123"/>
      <c r="I213" s="123"/>
      <c r="J213" s="14"/>
      <c r="K213" s="123"/>
      <c r="L213" s="123"/>
      <c r="M213" s="7"/>
    </row>
    <row r="214" spans="1:13" s="8" customFormat="1" ht="15" customHeight="1" x14ac:dyDescent="0.15">
      <c r="A214" s="222" t="s">
        <v>177</v>
      </c>
      <c r="B214" s="201" t="s">
        <v>217</v>
      </c>
      <c r="C214" s="225" t="s">
        <v>258</v>
      </c>
      <c r="D214" s="9">
        <v>56</v>
      </c>
      <c r="E214" s="9">
        <v>578</v>
      </c>
      <c r="F214" s="9">
        <v>94</v>
      </c>
      <c r="G214" s="281"/>
      <c r="H214" s="282"/>
      <c r="I214" s="282"/>
      <c r="J214" s="282"/>
      <c r="K214" s="282"/>
      <c r="L214" s="282"/>
      <c r="M214" s="7"/>
    </row>
    <row r="215" spans="1:13" s="8" customFormat="1" ht="15" customHeight="1" x14ac:dyDescent="0.15">
      <c r="A215" s="223"/>
      <c r="B215" s="202"/>
      <c r="C215" s="226"/>
      <c r="D215" s="10">
        <f>+D214/SUM($D214:$F214)*100</f>
        <v>7.6923076923076925</v>
      </c>
      <c r="E215" s="10">
        <f>+E214/SUM($D214:$F214)*100</f>
        <v>79.395604395604394</v>
      </c>
      <c r="F215" s="10">
        <f t="shared" ref="F215:F217" si="39">+F214/SUM($D214:$F214)*100</f>
        <v>12.912087912087914</v>
      </c>
      <c r="G215" s="106"/>
      <c r="H215" s="129"/>
      <c r="I215" s="129"/>
      <c r="J215" s="129"/>
      <c r="K215" s="129"/>
      <c r="L215" s="129"/>
      <c r="M215" s="7"/>
    </row>
    <row r="216" spans="1:13" s="8" customFormat="1" ht="15" customHeight="1" x14ac:dyDescent="0.15">
      <c r="A216" s="223"/>
      <c r="B216" s="202"/>
      <c r="C216" s="204" t="s">
        <v>185</v>
      </c>
      <c r="D216" s="9">
        <v>101</v>
      </c>
      <c r="E216" s="9">
        <v>644</v>
      </c>
      <c r="F216" s="9">
        <v>34</v>
      </c>
      <c r="G216" s="281"/>
      <c r="H216" s="282"/>
      <c r="I216" s="282"/>
      <c r="J216" s="282"/>
      <c r="K216" s="282"/>
      <c r="L216" s="282"/>
      <c r="M216" s="7"/>
    </row>
    <row r="217" spans="1:13" s="8" customFormat="1" ht="15" customHeight="1" x14ac:dyDescent="0.15">
      <c r="A217" s="223"/>
      <c r="B217" s="202"/>
      <c r="C217" s="205"/>
      <c r="D217" s="10">
        <f>+D216/SUM($D216:$F216)*100</f>
        <v>12.965340179717586</v>
      </c>
      <c r="E217" s="10">
        <f t="shared" ref="E217" si="40">+E216/SUM($D216:$F216)*100</f>
        <v>82.670089858793332</v>
      </c>
      <c r="F217" s="10">
        <f t="shared" si="39"/>
        <v>4.3645699614890887</v>
      </c>
      <c r="G217" s="106"/>
      <c r="H217" s="129"/>
      <c r="I217" s="129"/>
      <c r="J217" s="129"/>
      <c r="K217" s="129"/>
      <c r="L217" s="129"/>
      <c r="M217" s="7"/>
    </row>
    <row r="218" spans="1:13" s="8" customFormat="1" ht="15" customHeight="1" x14ac:dyDescent="0.15">
      <c r="A218" s="223"/>
      <c r="B218" s="202"/>
      <c r="C218" s="222" t="s">
        <v>259</v>
      </c>
      <c r="D218" s="9">
        <v>79</v>
      </c>
      <c r="E218" s="9">
        <v>716</v>
      </c>
      <c r="F218" s="9">
        <v>36</v>
      </c>
      <c r="G218" s="281"/>
      <c r="H218" s="282"/>
      <c r="I218" s="282"/>
      <c r="J218" s="282"/>
      <c r="K218" s="282"/>
      <c r="L218" s="282"/>
      <c r="M218" s="7"/>
    </row>
    <row r="219" spans="1:13" s="8" customFormat="1" ht="15" customHeight="1" x14ac:dyDescent="0.15">
      <c r="A219" s="224"/>
      <c r="B219" s="203"/>
      <c r="C219" s="205"/>
      <c r="D219" s="10">
        <v>9.5066185318892895</v>
      </c>
      <c r="E219" s="10">
        <v>86.161251504211791</v>
      </c>
      <c r="F219" s="10">
        <v>4.3321299638989164</v>
      </c>
      <c r="G219" s="106"/>
      <c r="H219" s="129"/>
      <c r="I219" s="129"/>
      <c r="J219" s="129"/>
      <c r="K219" s="129"/>
      <c r="L219" s="129"/>
      <c r="M219" s="7"/>
    </row>
    <row r="220" spans="1:13" s="8" customFormat="1" ht="15" customHeight="1" x14ac:dyDescent="0.15">
      <c r="A220" s="126"/>
      <c r="B220" s="279" t="s">
        <v>312</v>
      </c>
      <c r="C220" s="280"/>
      <c r="D220" s="280"/>
      <c r="E220" s="280"/>
      <c r="F220" s="280"/>
      <c r="G220" s="280"/>
      <c r="H220" s="280"/>
      <c r="I220" s="280"/>
      <c r="J220" s="280"/>
      <c r="K220" s="124"/>
      <c r="L220" s="124"/>
      <c r="M220" s="7"/>
    </row>
    <row r="221" spans="1:13" s="8" customFormat="1" ht="15" customHeight="1" x14ac:dyDescent="0.15">
      <c r="A221" s="126"/>
      <c r="B221" s="127"/>
      <c r="C221" s="130"/>
      <c r="D221" s="130"/>
      <c r="E221" s="130"/>
      <c r="F221" s="130"/>
      <c r="G221" s="130"/>
      <c r="H221" s="131"/>
      <c r="I221" s="124"/>
      <c r="J221" s="74"/>
      <c r="K221" s="124"/>
      <c r="L221" s="124"/>
      <c r="M221" s="7"/>
    </row>
    <row r="222" spans="1:13" s="85" customFormat="1" ht="30" customHeight="1" x14ac:dyDescent="0.15">
      <c r="A222" s="239" t="s">
        <v>313</v>
      </c>
      <c r="B222" s="240"/>
      <c r="C222" s="204" t="s">
        <v>76</v>
      </c>
      <c r="D222" s="210" t="s">
        <v>113</v>
      </c>
      <c r="E222" s="210" t="s">
        <v>114</v>
      </c>
      <c r="F222" s="210" t="s">
        <v>115</v>
      </c>
      <c r="G222" s="210" t="s">
        <v>116</v>
      </c>
      <c r="H222" s="210" t="s">
        <v>117</v>
      </c>
      <c r="I222" s="210" t="s">
        <v>118</v>
      </c>
      <c r="J222" s="210" t="s">
        <v>48</v>
      </c>
      <c r="K222" s="132"/>
      <c r="L222" s="83"/>
      <c r="M222" s="84"/>
    </row>
    <row r="223" spans="1:13" s="85" customFormat="1" ht="30" customHeight="1" x14ac:dyDescent="0.15">
      <c r="A223" s="241"/>
      <c r="B223" s="242"/>
      <c r="C223" s="227"/>
      <c r="D223" s="236"/>
      <c r="E223" s="236"/>
      <c r="F223" s="236"/>
      <c r="G223" s="236"/>
      <c r="H223" s="236"/>
      <c r="I223" s="236"/>
      <c r="J223" s="236"/>
      <c r="K223" s="92"/>
      <c r="L223" s="86"/>
      <c r="M223" s="84"/>
    </row>
    <row r="224" spans="1:13" s="85" customFormat="1" ht="15" customHeight="1" x14ac:dyDescent="0.15">
      <c r="A224" s="210" t="s">
        <v>314</v>
      </c>
      <c r="B224" s="244" t="s">
        <v>315</v>
      </c>
      <c r="C224" s="225" t="s">
        <v>258</v>
      </c>
      <c r="D224" s="9">
        <v>216</v>
      </c>
      <c r="E224" s="9">
        <v>151</v>
      </c>
      <c r="F224" s="9">
        <v>190</v>
      </c>
      <c r="G224" s="22">
        <v>228</v>
      </c>
      <c r="H224" s="9">
        <v>96</v>
      </c>
      <c r="I224" s="64">
        <v>323</v>
      </c>
      <c r="J224" s="9">
        <v>131</v>
      </c>
      <c r="K224" s="92"/>
      <c r="L224" s="86"/>
      <c r="M224" s="84"/>
    </row>
    <row r="225" spans="1:13" s="85" customFormat="1" ht="15" customHeight="1" x14ac:dyDescent="0.15">
      <c r="A225" s="236"/>
      <c r="B225" s="245"/>
      <c r="C225" s="226"/>
      <c r="D225" s="10">
        <f>+D224/SUM($E204,$E214)*100</f>
        <v>20.037105751391465</v>
      </c>
      <c r="E225" s="10">
        <f t="shared" ref="E225:J225" si="41">+E224/SUM($E204,$E214)*100</f>
        <v>14.007421150278294</v>
      </c>
      <c r="F225" s="10">
        <f t="shared" si="41"/>
        <v>17.625231910946194</v>
      </c>
      <c r="G225" s="10">
        <f t="shared" si="41"/>
        <v>21.150278293135436</v>
      </c>
      <c r="H225" s="10">
        <f t="shared" si="41"/>
        <v>8.9053803339517614</v>
      </c>
      <c r="I225" s="10">
        <f t="shared" si="41"/>
        <v>29.962894248608535</v>
      </c>
      <c r="J225" s="10">
        <f t="shared" si="41"/>
        <v>12.152133580705009</v>
      </c>
      <c r="K225" s="92"/>
      <c r="L225" s="86"/>
      <c r="M225" s="84"/>
    </row>
    <row r="226" spans="1:13" s="85" customFormat="1" ht="15" customHeight="1" x14ac:dyDescent="0.15">
      <c r="A226" s="236"/>
      <c r="B226" s="245"/>
      <c r="C226" s="204" t="s">
        <v>185</v>
      </c>
      <c r="D226" s="9">
        <v>215</v>
      </c>
      <c r="E226" s="9">
        <v>193</v>
      </c>
      <c r="F226" s="9">
        <v>247</v>
      </c>
      <c r="G226" s="22">
        <v>252</v>
      </c>
      <c r="H226" s="9">
        <v>135</v>
      </c>
      <c r="I226" s="64">
        <v>394</v>
      </c>
      <c r="J226" s="9">
        <v>160</v>
      </c>
      <c r="K226" s="92"/>
      <c r="L226" s="86"/>
      <c r="M226" s="84"/>
    </row>
    <row r="227" spans="1:13" s="85" customFormat="1" ht="15" customHeight="1" x14ac:dyDescent="0.15">
      <c r="A227" s="236"/>
      <c r="B227" s="245"/>
      <c r="C227" s="205"/>
      <c r="D227" s="10">
        <f>+D226/SUM($E$216,$E$206)*100</f>
        <v>17.145135566188195</v>
      </c>
      <c r="E227" s="10">
        <f>+E226/SUM($E$216,$E$206)*100</f>
        <v>15.390749601275916</v>
      </c>
      <c r="F227" s="10">
        <f t="shared" ref="F227:J227" si="42">+F226/SUM($E$216,$E$206)*100</f>
        <v>19.696969696969695</v>
      </c>
      <c r="G227" s="10">
        <f t="shared" si="42"/>
        <v>20.095693779904305</v>
      </c>
      <c r="H227" s="10">
        <f t="shared" si="42"/>
        <v>10.76555023923445</v>
      </c>
      <c r="I227" s="10">
        <f t="shared" si="42"/>
        <v>31.419457735247207</v>
      </c>
      <c r="J227" s="10">
        <f t="shared" si="42"/>
        <v>12.759170653907494</v>
      </c>
      <c r="K227" s="92"/>
      <c r="L227" s="86"/>
      <c r="M227" s="84"/>
    </row>
    <row r="228" spans="1:13" s="85" customFormat="1" ht="15" customHeight="1" x14ac:dyDescent="0.15">
      <c r="A228" s="236"/>
      <c r="B228" s="245"/>
      <c r="C228" s="204" t="s">
        <v>259</v>
      </c>
      <c r="D228" s="9">
        <v>195</v>
      </c>
      <c r="E228" s="9">
        <v>213</v>
      </c>
      <c r="F228" s="9">
        <v>215</v>
      </c>
      <c r="G228" s="9">
        <v>350</v>
      </c>
      <c r="H228" s="9">
        <v>172</v>
      </c>
      <c r="I228" s="9">
        <v>443</v>
      </c>
      <c r="J228" s="9">
        <v>155</v>
      </c>
      <c r="K228" s="92"/>
      <c r="L228" s="86"/>
      <c r="M228" s="84"/>
    </row>
    <row r="229" spans="1:13" s="85" customFormat="1" ht="15" customHeight="1" x14ac:dyDescent="0.15">
      <c r="A229" s="211"/>
      <c r="B229" s="246"/>
      <c r="C229" s="234"/>
      <c r="D229" s="68">
        <v>14.444444444444443</v>
      </c>
      <c r="E229" s="68">
        <v>15.777777777777777</v>
      </c>
      <c r="F229" s="68">
        <v>15.925925925925927</v>
      </c>
      <c r="G229" s="68">
        <v>25.925925925925924</v>
      </c>
      <c r="H229" s="68">
        <v>12.74074074074074</v>
      </c>
      <c r="I229" s="68">
        <v>32.814814814814817</v>
      </c>
      <c r="J229" s="68">
        <v>11.481481481481481</v>
      </c>
      <c r="K229" s="92"/>
      <c r="L229" s="86"/>
      <c r="M229" s="84"/>
    </row>
    <row r="230" spans="1:13" s="89" customFormat="1" ht="15" customHeight="1" x14ac:dyDescent="0.15">
      <c r="A230" s="83"/>
      <c r="B230" s="243" t="s">
        <v>316</v>
      </c>
      <c r="C230" s="243"/>
      <c r="D230" s="243"/>
      <c r="E230" s="243"/>
      <c r="F230" s="243"/>
      <c r="G230" s="243"/>
      <c r="H230" s="243"/>
      <c r="I230" s="243"/>
      <c r="J230" s="243"/>
      <c r="K230" s="243"/>
      <c r="L230" s="243"/>
      <c r="M230" s="88"/>
    </row>
    <row r="231" spans="1:13" s="89" customFormat="1" ht="15" customHeight="1" x14ac:dyDescent="0.15">
      <c r="A231" s="83"/>
      <c r="B231" s="233" t="s">
        <v>317</v>
      </c>
      <c r="C231" s="233"/>
      <c r="D231" s="233"/>
      <c r="E231" s="233"/>
      <c r="F231" s="233"/>
      <c r="G231" s="233"/>
      <c r="H231" s="233"/>
      <c r="I231" s="233"/>
      <c r="J231" s="233"/>
      <c r="K231" s="233"/>
      <c r="L231" s="133"/>
      <c r="M231" s="88"/>
    </row>
    <row r="232" spans="1:13" s="89" customFormat="1" ht="15" customHeight="1" x14ac:dyDescent="0.15">
      <c r="A232" s="87"/>
      <c r="B232" s="90"/>
      <c r="C232" s="134"/>
      <c r="D232" s="134"/>
      <c r="E232" s="134"/>
      <c r="F232" s="134"/>
      <c r="G232" s="134"/>
      <c r="H232" s="134"/>
      <c r="I232" s="134"/>
      <c r="J232" s="134"/>
      <c r="K232" s="134"/>
      <c r="L232" s="134"/>
      <c r="M232" s="88"/>
    </row>
    <row r="233" spans="1:13" s="4" customFormat="1" ht="15" customHeight="1" x14ac:dyDescent="0.15">
      <c r="A233" s="278" t="s">
        <v>119</v>
      </c>
      <c r="B233" s="278"/>
      <c r="C233" s="278"/>
      <c r="D233" s="278"/>
      <c r="E233" s="278"/>
      <c r="F233" s="278"/>
      <c r="G233" s="278"/>
      <c r="H233" s="278"/>
      <c r="I233" s="278"/>
      <c r="J233" s="278"/>
      <c r="K233" s="278"/>
      <c r="L233" s="278"/>
      <c r="M233" s="3"/>
    </row>
    <row r="234" spans="1:13" s="8" customFormat="1" ht="15" customHeight="1" x14ac:dyDescent="0.15">
      <c r="A234" s="206" t="s">
        <v>75</v>
      </c>
      <c r="B234" s="207"/>
      <c r="C234" s="204" t="s">
        <v>76</v>
      </c>
      <c r="D234" s="18">
        <v>1</v>
      </c>
      <c r="E234" s="18">
        <v>2</v>
      </c>
      <c r="F234" s="18">
        <v>3</v>
      </c>
      <c r="G234" s="18">
        <v>4</v>
      </c>
      <c r="H234" s="18">
        <v>5</v>
      </c>
      <c r="I234" s="220" t="s">
        <v>22</v>
      </c>
      <c r="J234" s="114" t="s">
        <v>15</v>
      </c>
      <c r="K234" s="18">
        <v>3</v>
      </c>
      <c r="L234" s="18" t="s">
        <v>16</v>
      </c>
      <c r="M234" s="7"/>
    </row>
    <row r="235" spans="1:13" s="8" customFormat="1" ht="30" customHeight="1" x14ac:dyDescent="0.15">
      <c r="A235" s="208"/>
      <c r="B235" s="209"/>
      <c r="C235" s="227"/>
      <c r="D235" s="20" t="s">
        <v>29</v>
      </c>
      <c r="E235" s="20" t="s">
        <v>143</v>
      </c>
      <c r="F235" s="20" t="s">
        <v>24</v>
      </c>
      <c r="G235" s="20" t="s">
        <v>136</v>
      </c>
      <c r="H235" s="20" t="s">
        <v>30</v>
      </c>
      <c r="I235" s="221"/>
      <c r="J235" s="21" t="s">
        <v>29</v>
      </c>
      <c r="K235" s="20" t="s">
        <v>24</v>
      </c>
      <c r="L235" s="20" t="s">
        <v>30</v>
      </c>
      <c r="M235" s="7"/>
    </row>
    <row r="236" spans="1:13" s="136" customFormat="1" ht="15" customHeight="1" x14ac:dyDescent="0.15">
      <c r="A236" s="204" t="s">
        <v>96</v>
      </c>
      <c r="B236" s="228" t="s">
        <v>219</v>
      </c>
      <c r="C236" s="225" t="s">
        <v>258</v>
      </c>
      <c r="D236" s="9">
        <v>43</v>
      </c>
      <c r="E236" s="9">
        <v>186</v>
      </c>
      <c r="F236" s="9">
        <v>1171</v>
      </c>
      <c r="G236" s="22">
        <v>296</v>
      </c>
      <c r="H236" s="9">
        <v>137</v>
      </c>
      <c r="I236" s="23">
        <v>153</v>
      </c>
      <c r="J236" s="24">
        <f>+D236+E236</f>
        <v>229</v>
      </c>
      <c r="K236" s="9">
        <f>+F236</f>
        <v>1171</v>
      </c>
      <c r="L236" s="9">
        <f>+G236+H236</f>
        <v>433</v>
      </c>
      <c r="M236" s="135"/>
    </row>
    <row r="237" spans="1:13" s="138" customFormat="1" ht="15" customHeight="1" x14ac:dyDescent="0.15">
      <c r="A237" s="227"/>
      <c r="B237" s="229"/>
      <c r="C237" s="226"/>
      <c r="D237" s="10">
        <f>+D236/SUM($D236:$I236)*100</f>
        <v>2.16515609264854</v>
      </c>
      <c r="E237" s="10">
        <f>+E236/SUM($D236:$I236)*100</f>
        <v>9.3655589123867067</v>
      </c>
      <c r="F237" s="10">
        <f t="shared" ref="F237:I237" si="43">+F236/SUM($D236:$I236)*100</f>
        <v>58.962739174219536</v>
      </c>
      <c r="G237" s="27">
        <f t="shared" si="43"/>
        <v>14.904330312185296</v>
      </c>
      <c r="H237" s="10">
        <f t="shared" si="43"/>
        <v>6.8982880161127902</v>
      </c>
      <c r="I237" s="28">
        <f t="shared" si="43"/>
        <v>7.7039274924471295</v>
      </c>
      <c r="J237" s="78">
        <f>+D237+E237</f>
        <v>11.530715005035248</v>
      </c>
      <c r="K237" s="79">
        <f>+F237</f>
        <v>58.962739174219536</v>
      </c>
      <c r="L237" s="79">
        <f>+G237+H237</f>
        <v>21.802618328298088</v>
      </c>
      <c r="M237" s="137"/>
    </row>
    <row r="238" spans="1:13" s="136" customFormat="1" ht="15" customHeight="1" x14ac:dyDescent="0.15">
      <c r="A238" s="227"/>
      <c r="B238" s="229"/>
      <c r="C238" s="204" t="s">
        <v>185</v>
      </c>
      <c r="D238" s="9">
        <v>58</v>
      </c>
      <c r="E238" s="9">
        <v>232</v>
      </c>
      <c r="F238" s="9">
        <v>1201</v>
      </c>
      <c r="G238" s="22">
        <v>349</v>
      </c>
      <c r="H238" s="9">
        <v>178</v>
      </c>
      <c r="I238" s="23">
        <v>165</v>
      </c>
      <c r="J238" s="24">
        <f>+D238+E238</f>
        <v>290</v>
      </c>
      <c r="K238" s="9">
        <f>+F238</f>
        <v>1201</v>
      </c>
      <c r="L238" s="9">
        <f>+G238+H238</f>
        <v>527</v>
      </c>
      <c r="M238" s="135"/>
    </row>
    <row r="239" spans="1:13" s="138" customFormat="1" ht="15" customHeight="1" x14ac:dyDescent="0.15">
      <c r="A239" s="227"/>
      <c r="B239" s="229"/>
      <c r="C239" s="205"/>
      <c r="D239" s="10">
        <f t="shared" ref="D239:I239" si="44">+D238/SUM($D238:$I238)*100</f>
        <v>2.6568941823179109</v>
      </c>
      <c r="E239" s="10">
        <f t="shared" si="44"/>
        <v>10.627576729271643</v>
      </c>
      <c r="F239" s="10">
        <f t="shared" si="44"/>
        <v>55.016032982134675</v>
      </c>
      <c r="G239" s="27">
        <f t="shared" si="44"/>
        <v>15.987173614292258</v>
      </c>
      <c r="H239" s="10">
        <f t="shared" si="44"/>
        <v>8.1539166284928992</v>
      </c>
      <c r="I239" s="28">
        <f t="shared" si="44"/>
        <v>7.5584058634906093</v>
      </c>
      <c r="J239" s="78">
        <f>+D239+E239</f>
        <v>13.284470911589555</v>
      </c>
      <c r="K239" s="79">
        <f>+F239</f>
        <v>55.016032982134675</v>
      </c>
      <c r="L239" s="79">
        <f>+G239+H239</f>
        <v>24.141090242785157</v>
      </c>
      <c r="M239" s="137"/>
    </row>
    <row r="240" spans="1:13" s="136" customFormat="1" ht="15" customHeight="1" x14ac:dyDescent="0.15">
      <c r="A240" s="227"/>
      <c r="B240" s="229"/>
      <c r="C240" s="204" t="s">
        <v>259</v>
      </c>
      <c r="D240" s="9">
        <v>44</v>
      </c>
      <c r="E240" s="9">
        <v>213</v>
      </c>
      <c r="F240" s="9">
        <v>1199</v>
      </c>
      <c r="G240" s="9">
        <v>400</v>
      </c>
      <c r="H240" s="9">
        <v>174</v>
      </c>
      <c r="I240" s="23">
        <v>160</v>
      </c>
      <c r="J240" s="24">
        <v>257</v>
      </c>
      <c r="K240" s="9">
        <v>1199</v>
      </c>
      <c r="L240" s="9">
        <v>574</v>
      </c>
      <c r="M240" s="135"/>
    </row>
    <row r="241" spans="1:13" s="138" customFormat="1" ht="15" customHeight="1" x14ac:dyDescent="0.15">
      <c r="A241" s="205"/>
      <c r="B241" s="230"/>
      <c r="C241" s="205"/>
      <c r="D241" s="68">
        <v>2.0091324200913241</v>
      </c>
      <c r="E241" s="68">
        <v>9.7260273972602747</v>
      </c>
      <c r="F241" s="68">
        <v>54.74885844748858</v>
      </c>
      <c r="G241" s="68">
        <v>18.264840182648399</v>
      </c>
      <c r="H241" s="68">
        <v>7.9452054794520555</v>
      </c>
      <c r="I241" s="94">
        <v>7.3059360730593603</v>
      </c>
      <c r="J241" s="116">
        <v>11.735159817351599</v>
      </c>
      <c r="K241" s="68">
        <v>54.74885844748858</v>
      </c>
      <c r="L241" s="68">
        <v>26.210045662100455</v>
      </c>
      <c r="M241" s="137"/>
    </row>
    <row r="242" spans="1:13" s="138" customFormat="1" ht="15" customHeight="1" x14ac:dyDescent="0.15">
      <c r="A242" s="118"/>
      <c r="B242" s="31"/>
      <c r="C242" s="30"/>
      <c r="D242" s="124"/>
      <c r="E242" s="124"/>
      <c r="F242" s="124"/>
      <c r="G242" s="124"/>
      <c r="H242" s="124"/>
      <c r="I242" s="124"/>
      <c r="J242" s="74"/>
      <c r="K242" s="124"/>
      <c r="L242" s="124"/>
      <c r="M242" s="137"/>
    </row>
    <row r="243" spans="1:13" s="4" customFormat="1" ht="15" customHeight="1" x14ac:dyDescent="0.15">
      <c r="A243" s="250" t="s">
        <v>174</v>
      </c>
      <c r="B243" s="250"/>
      <c r="C243" s="250"/>
      <c r="D243" s="250"/>
      <c r="E243" s="250"/>
      <c r="F243" s="250"/>
      <c r="G243" s="250"/>
      <c r="H243" s="250"/>
      <c r="I243" s="250"/>
      <c r="J243" s="250"/>
      <c r="K243" s="250"/>
      <c r="L243" s="250"/>
      <c r="M243" s="3"/>
    </row>
    <row r="244" spans="1:13" s="8" customFormat="1" ht="15" customHeight="1" x14ac:dyDescent="0.15">
      <c r="A244" s="206" t="s">
        <v>75</v>
      </c>
      <c r="B244" s="207"/>
      <c r="C244" s="204" t="s">
        <v>76</v>
      </c>
      <c r="D244" s="18">
        <v>1</v>
      </c>
      <c r="E244" s="18">
        <v>2</v>
      </c>
      <c r="F244" s="18">
        <v>3</v>
      </c>
      <c r="G244" s="18">
        <v>4</v>
      </c>
      <c r="H244" s="18">
        <v>5</v>
      </c>
      <c r="I244" s="220" t="s">
        <v>22</v>
      </c>
      <c r="J244" s="114" t="s">
        <v>15</v>
      </c>
      <c r="K244" s="18">
        <v>3</v>
      </c>
      <c r="L244" s="18" t="s">
        <v>16</v>
      </c>
      <c r="M244" s="7"/>
    </row>
    <row r="245" spans="1:13" s="8" customFormat="1" ht="30" customHeight="1" x14ac:dyDescent="0.15">
      <c r="A245" s="208"/>
      <c r="B245" s="209"/>
      <c r="C245" s="227"/>
      <c r="D245" s="20" t="s">
        <v>29</v>
      </c>
      <c r="E245" s="20" t="s">
        <v>143</v>
      </c>
      <c r="F245" s="20" t="s">
        <v>24</v>
      </c>
      <c r="G245" s="20" t="s">
        <v>136</v>
      </c>
      <c r="H245" s="20" t="s">
        <v>30</v>
      </c>
      <c r="I245" s="221"/>
      <c r="J245" s="21" t="s">
        <v>29</v>
      </c>
      <c r="K245" s="20" t="s">
        <v>24</v>
      </c>
      <c r="L245" s="20" t="s">
        <v>30</v>
      </c>
      <c r="M245" s="7"/>
    </row>
    <row r="246" spans="1:13" s="136" customFormat="1" ht="15" customHeight="1" x14ac:dyDescent="0.15">
      <c r="A246" s="204" t="s">
        <v>4</v>
      </c>
      <c r="B246" s="228" t="s">
        <v>220</v>
      </c>
      <c r="C246" s="204" t="s">
        <v>261</v>
      </c>
      <c r="D246" s="9">
        <v>43</v>
      </c>
      <c r="E246" s="9">
        <v>260</v>
      </c>
      <c r="F246" s="9">
        <v>1074</v>
      </c>
      <c r="G246" s="22">
        <v>313</v>
      </c>
      <c r="H246" s="9">
        <v>135</v>
      </c>
      <c r="I246" s="23">
        <v>161</v>
      </c>
      <c r="J246" s="24">
        <f>+D246+E246</f>
        <v>303</v>
      </c>
      <c r="K246" s="9">
        <f>+F246</f>
        <v>1074</v>
      </c>
      <c r="L246" s="9">
        <f>+G246+H246</f>
        <v>448</v>
      </c>
      <c r="M246" s="135"/>
    </row>
    <row r="247" spans="1:13" s="138" customFormat="1" ht="15" customHeight="1" x14ac:dyDescent="0.15">
      <c r="A247" s="227"/>
      <c r="B247" s="229"/>
      <c r="C247" s="205"/>
      <c r="D247" s="10">
        <f t="shared" ref="D247:I247" si="45">+D246/SUM($D246:$I246)*100</f>
        <v>2.16515609264854</v>
      </c>
      <c r="E247" s="10">
        <f t="shared" si="45"/>
        <v>13.091641490433032</v>
      </c>
      <c r="F247" s="10">
        <f t="shared" si="45"/>
        <v>54.0785498489426</v>
      </c>
      <c r="G247" s="27">
        <f>+G246/SUM($D246:$I246)*100</f>
        <v>15.760322255790534</v>
      </c>
      <c r="H247" s="10">
        <f>+H246/SUM($D246:$I246)*100</f>
        <v>6.7975830815709974</v>
      </c>
      <c r="I247" s="28">
        <f t="shared" si="45"/>
        <v>8.1067472306142996</v>
      </c>
      <c r="J247" s="78">
        <f>+D247+E247</f>
        <v>15.256797583081571</v>
      </c>
      <c r="K247" s="79">
        <f>+F247</f>
        <v>54.0785498489426</v>
      </c>
      <c r="L247" s="79">
        <f>+G247+H247</f>
        <v>22.557905337361532</v>
      </c>
      <c r="M247" s="137"/>
    </row>
    <row r="248" spans="1:13" s="136" customFormat="1" ht="15" customHeight="1" x14ac:dyDescent="0.15">
      <c r="A248" s="227"/>
      <c r="B248" s="229"/>
      <c r="C248" s="204" t="s">
        <v>185</v>
      </c>
      <c r="D248" s="9">
        <v>54</v>
      </c>
      <c r="E248" s="9">
        <v>307</v>
      </c>
      <c r="F248" s="9">
        <v>1139</v>
      </c>
      <c r="G248" s="22">
        <v>356</v>
      </c>
      <c r="H248" s="9">
        <v>159</v>
      </c>
      <c r="I248" s="23">
        <v>168</v>
      </c>
      <c r="J248" s="24">
        <f>+D248+E248</f>
        <v>361</v>
      </c>
      <c r="K248" s="9">
        <f>+F248</f>
        <v>1139</v>
      </c>
      <c r="L248" s="9">
        <f>+G248+H248</f>
        <v>515</v>
      </c>
      <c r="M248" s="135"/>
    </row>
    <row r="249" spans="1:13" s="138" customFormat="1" ht="15" customHeight="1" x14ac:dyDescent="0.15">
      <c r="A249" s="227"/>
      <c r="B249" s="229"/>
      <c r="C249" s="205"/>
      <c r="D249" s="10">
        <f t="shared" ref="D249:I249" si="46">+D248/SUM($D248:$I248)*100</f>
        <v>2.4736601007787447</v>
      </c>
      <c r="E249" s="10">
        <f t="shared" si="46"/>
        <v>14.063215758131012</v>
      </c>
      <c r="F249" s="10">
        <f t="shared" si="46"/>
        <v>52.1759047182776</v>
      </c>
      <c r="G249" s="27">
        <f t="shared" si="46"/>
        <v>16.307833256985798</v>
      </c>
      <c r="H249" s="10">
        <f t="shared" si="46"/>
        <v>7.2835547411818595</v>
      </c>
      <c r="I249" s="28">
        <f t="shared" si="46"/>
        <v>7.695831424644985</v>
      </c>
      <c r="J249" s="78">
        <f>+D249+E249</f>
        <v>16.536875858909756</v>
      </c>
      <c r="K249" s="79">
        <f>+F249</f>
        <v>52.1759047182776</v>
      </c>
      <c r="L249" s="79">
        <f>+G249+H249</f>
        <v>23.591387998167658</v>
      </c>
      <c r="M249" s="137"/>
    </row>
    <row r="250" spans="1:13" s="136" customFormat="1" ht="15" customHeight="1" x14ac:dyDescent="0.15">
      <c r="A250" s="227"/>
      <c r="B250" s="229"/>
      <c r="C250" s="204" t="s">
        <v>259</v>
      </c>
      <c r="D250" s="9">
        <v>51</v>
      </c>
      <c r="E250" s="9">
        <v>288</v>
      </c>
      <c r="F250" s="9">
        <v>1148</v>
      </c>
      <c r="G250" s="9">
        <v>392</v>
      </c>
      <c r="H250" s="9">
        <v>141</v>
      </c>
      <c r="I250" s="23">
        <v>170</v>
      </c>
      <c r="J250" s="24">
        <v>339</v>
      </c>
      <c r="K250" s="9">
        <v>1148</v>
      </c>
      <c r="L250" s="9">
        <v>533</v>
      </c>
      <c r="M250" s="135"/>
    </row>
    <row r="251" spans="1:13" s="138" customFormat="1" ht="15" customHeight="1" x14ac:dyDescent="0.15">
      <c r="A251" s="205"/>
      <c r="B251" s="230"/>
      <c r="C251" s="205"/>
      <c r="D251" s="68">
        <v>2.3287671232876712</v>
      </c>
      <c r="E251" s="68">
        <v>13.150684931506849</v>
      </c>
      <c r="F251" s="68">
        <v>52.420091324200911</v>
      </c>
      <c r="G251" s="68">
        <v>17.899543378995432</v>
      </c>
      <c r="H251" s="68">
        <v>6.4383561643835616</v>
      </c>
      <c r="I251" s="94">
        <v>7.7625570776255701</v>
      </c>
      <c r="J251" s="116">
        <v>15.479452054794519</v>
      </c>
      <c r="K251" s="68">
        <v>52.420091324200911</v>
      </c>
      <c r="L251" s="68">
        <v>24.337899543378995</v>
      </c>
      <c r="M251" s="137"/>
    </row>
    <row r="252" spans="1:13" s="35" customFormat="1" ht="15" customHeight="1" x14ac:dyDescent="0.15">
      <c r="A252" s="30"/>
      <c r="B252" s="31"/>
      <c r="C252" s="32"/>
      <c r="D252" s="33"/>
      <c r="E252" s="33"/>
      <c r="F252" s="33"/>
      <c r="G252" s="33"/>
      <c r="H252" s="33"/>
      <c r="I252" s="33"/>
      <c r="J252" s="33"/>
      <c r="K252" s="33"/>
      <c r="L252" s="33"/>
      <c r="M252" s="34"/>
    </row>
    <row r="253" spans="1:13" s="4" customFormat="1" ht="15" customHeight="1" x14ac:dyDescent="0.15">
      <c r="A253" s="251" t="s">
        <v>175</v>
      </c>
      <c r="B253" s="251"/>
      <c r="C253" s="251"/>
      <c r="D253" s="251"/>
      <c r="E253" s="251"/>
      <c r="F253" s="251"/>
      <c r="G253" s="251"/>
      <c r="H253" s="251"/>
      <c r="I253" s="251"/>
      <c r="J253" s="251"/>
      <c r="K253" s="251"/>
      <c r="L253" s="251"/>
      <c r="M253" s="3"/>
    </row>
    <row r="254" spans="1:13" s="8" customFormat="1" ht="15" customHeight="1" x14ac:dyDescent="0.15">
      <c r="A254" s="206" t="s">
        <v>75</v>
      </c>
      <c r="B254" s="207"/>
      <c r="C254" s="204" t="s">
        <v>76</v>
      </c>
      <c r="D254" s="18">
        <v>1</v>
      </c>
      <c r="E254" s="18">
        <v>2</v>
      </c>
      <c r="F254" s="18">
        <v>3</v>
      </c>
      <c r="G254" s="18">
        <v>4</v>
      </c>
      <c r="H254" s="18">
        <v>5</v>
      </c>
      <c r="I254" s="220" t="s">
        <v>22</v>
      </c>
      <c r="J254" s="19" t="s">
        <v>15</v>
      </c>
      <c r="K254" s="18">
        <v>3</v>
      </c>
      <c r="L254" s="18" t="s">
        <v>16</v>
      </c>
      <c r="M254" s="7"/>
    </row>
    <row r="255" spans="1:13" s="8" customFormat="1" ht="30" customHeight="1" x14ac:dyDescent="0.15">
      <c r="A255" s="208"/>
      <c r="B255" s="209"/>
      <c r="C255" s="227"/>
      <c r="D255" s="76" t="s">
        <v>151</v>
      </c>
      <c r="E255" s="76" t="s">
        <v>152</v>
      </c>
      <c r="F255" s="76" t="s">
        <v>24</v>
      </c>
      <c r="G255" s="76" t="s">
        <v>153</v>
      </c>
      <c r="H255" s="76" t="s">
        <v>154</v>
      </c>
      <c r="I255" s="221"/>
      <c r="J255" s="77" t="s">
        <v>151</v>
      </c>
      <c r="K255" s="76" t="s">
        <v>24</v>
      </c>
      <c r="L255" s="76" t="s">
        <v>154</v>
      </c>
      <c r="M255" s="7"/>
    </row>
    <row r="256" spans="1:13" s="26" customFormat="1" ht="15" customHeight="1" x14ac:dyDescent="0.15">
      <c r="A256" s="204" t="s">
        <v>97</v>
      </c>
      <c r="B256" s="228" t="s">
        <v>221</v>
      </c>
      <c r="C256" s="225" t="s">
        <v>258</v>
      </c>
      <c r="D256" s="9">
        <v>308</v>
      </c>
      <c r="E256" s="9">
        <v>523</v>
      </c>
      <c r="F256" s="9">
        <v>725</v>
      </c>
      <c r="G256" s="22">
        <v>186</v>
      </c>
      <c r="H256" s="9">
        <v>158</v>
      </c>
      <c r="I256" s="23">
        <v>86</v>
      </c>
      <c r="J256" s="24">
        <f>+D256+E256</f>
        <v>831</v>
      </c>
      <c r="K256" s="9">
        <f>+F256</f>
        <v>725</v>
      </c>
      <c r="L256" s="9">
        <f>+G256+H256</f>
        <v>344</v>
      </c>
      <c r="M256" s="25"/>
    </row>
    <row r="257" spans="1:13" s="35" customFormat="1" ht="15" customHeight="1" x14ac:dyDescent="0.15">
      <c r="A257" s="227"/>
      <c r="B257" s="229"/>
      <c r="C257" s="226"/>
      <c r="D257" s="10">
        <f>+D256/SUM($D256:$I256)*100</f>
        <v>15.508559919436053</v>
      </c>
      <c r="E257" s="10">
        <f t="shared" ref="E257:H257" si="47">+E256/SUM($D256:$I256)*100</f>
        <v>26.33434038267875</v>
      </c>
      <c r="F257" s="10">
        <f t="shared" si="47"/>
        <v>36.505538771399799</v>
      </c>
      <c r="G257" s="27">
        <f t="shared" si="47"/>
        <v>9.3655589123867067</v>
      </c>
      <c r="H257" s="10">
        <f t="shared" si="47"/>
        <v>7.9556898288016109</v>
      </c>
      <c r="I257" s="28">
        <f>+I256/SUM($D256:$I256)*100</f>
        <v>4.3303121852970801</v>
      </c>
      <c r="J257" s="78">
        <f>+D257+E257</f>
        <v>41.842900302114799</v>
      </c>
      <c r="K257" s="79">
        <f>+F257</f>
        <v>36.505538771399799</v>
      </c>
      <c r="L257" s="79">
        <f>+G257+H257</f>
        <v>17.321248741188317</v>
      </c>
      <c r="M257" s="34"/>
    </row>
    <row r="258" spans="1:13" s="26" customFormat="1" ht="15" customHeight="1" x14ac:dyDescent="0.15">
      <c r="A258" s="227"/>
      <c r="B258" s="229"/>
      <c r="C258" s="204" t="s">
        <v>185</v>
      </c>
      <c r="D258" s="9">
        <v>424</v>
      </c>
      <c r="E258" s="9">
        <v>629</v>
      </c>
      <c r="F258" s="9">
        <v>679</v>
      </c>
      <c r="G258" s="22">
        <v>224</v>
      </c>
      <c r="H258" s="9">
        <v>143</v>
      </c>
      <c r="I258" s="23">
        <v>84</v>
      </c>
      <c r="J258" s="24">
        <f>+D258+E258</f>
        <v>1053</v>
      </c>
      <c r="K258" s="9">
        <f>+F258</f>
        <v>679</v>
      </c>
      <c r="L258" s="9">
        <f>+G258+H258</f>
        <v>367</v>
      </c>
      <c r="M258" s="25"/>
    </row>
    <row r="259" spans="1:13" s="35" customFormat="1" ht="15" customHeight="1" x14ac:dyDescent="0.15">
      <c r="A259" s="205"/>
      <c r="B259" s="230"/>
      <c r="C259" s="205"/>
      <c r="D259" s="10">
        <f t="shared" ref="D259:I259" si="48">+D258/SUM($D258:$I258)*100</f>
        <v>19.422812643151627</v>
      </c>
      <c r="E259" s="10">
        <f t="shared" si="48"/>
        <v>28.8135593220339</v>
      </c>
      <c r="F259" s="10">
        <f t="shared" si="48"/>
        <v>31.103985341273479</v>
      </c>
      <c r="G259" s="27">
        <f t="shared" si="48"/>
        <v>10.261108566193313</v>
      </c>
      <c r="H259" s="10">
        <f t="shared" si="48"/>
        <v>6.5506184150251947</v>
      </c>
      <c r="I259" s="28">
        <f t="shared" si="48"/>
        <v>3.8479157123224925</v>
      </c>
      <c r="J259" s="78">
        <f>+D259+E259</f>
        <v>48.236371965185526</v>
      </c>
      <c r="K259" s="79">
        <f>+F259</f>
        <v>31.103985341273479</v>
      </c>
      <c r="L259" s="79">
        <f>+G259+H259</f>
        <v>16.811726981218506</v>
      </c>
      <c r="M259" s="34"/>
    </row>
    <row r="260" spans="1:13" s="35" customFormat="1" ht="15" customHeight="1" x14ac:dyDescent="0.15">
      <c r="A260" s="30"/>
      <c r="B260" s="31"/>
      <c r="C260" s="32"/>
      <c r="D260" s="33"/>
      <c r="E260" s="33"/>
      <c r="F260" s="33"/>
      <c r="G260" s="33"/>
      <c r="H260" s="33"/>
      <c r="I260" s="33"/>
      <c r="J260" s="33"/>
      <c r="K260" s="33"/>
      <c r="L260" s="33"/>
      <c r="M260" s="34"/>
    </row>
    <row r="261" spans="1:13" s="85" customFormat="1" ht="15" customHeight="1" x14ac:dyDescent="0.15">
      <c r="A261" s="206" t="s">
        <v>75</v>
      </c>
      <c r="B261" s="207"/>
      <c r="C261" s="204" t="s">
        <v>76</v>
      </c>
      <c r="D261" s="210" t="s">
        <v>318</v>
      </c>
      <c r="E261" s="210" t="s">
        <v>319</v>
      </c>
      <c r="F261" s="210" t="s">
        <v>320</v>
      </c>
      <c r="G261" s="210" t="s">
        <v>321</v>
      </c>
      <c r="H261" s="216" t="s">
        <v>322</v>
      </c>
      <c r="I261" s="216" t="s">
        <v>323</v>
      </c>
      <c r="J261" s="216" t="s">
        <v>324</v>
      </c>
      <c r="K261" s="216" t="s">
        <v>59</v>
      </c>
      <c r="L261" s="276"/>
      <c r="M261" s="84"/>
    </row>
    <row r="262" spans="1:13" s="85" customFormat="1" ht="15" customHeight="1" x14ac:dyDescent="0.15">
      <c r="A262" s="208"/>
      <c r="B262" s="209"/>
      <c r="C262" s="227"/>
      <c r="D262" s="236"/>
      <c r="E262" s="236"/>
      <c r="F262" s="236"/>
      <c r="G262" s="236"/>
      <c r="H262" s="216"/>
      <c r="I262" s="216"/>
      <c r="J262" s="216"/>
      <c r="K262" s="216"/>
      <c r="L262" s="277"/>
      <c r="M262" s="84"/>
    </row>
    <row r="263" spans="1:13" s="85" customFormat="1" ht="17.100000000000001" customHeight="1" x14ac:dyDescent="0.15">
      <c r="A263" s="210" t="s">
        <v>325</v>
      </c>
      <c r="B263" s="244" t="s">
        <v>326</v>
      </c>
      <c r="C263" s="225" t="s">
        <v>258</v>
      </c>
      <c r="D263" s="9">
        <v>233</v>
      </c>
      <c r="E263" s="9">
        <v>311</v>
      </c>
      <c r="F263" s="9">
        <v>487</v>
      </c>
      <c r="G263" s="9">
        <v>644</v>
      </c>
      <c r="H263" s="9">
        <v>650</v>
      </c>
      <c r="I263" s="112">
        <v>425</v>
      </c>
      <c r="J263" s="112">
        <v>538</v>
      </c>
      <c r="K263" s="112">
        <v>332</v>
      </c>
      <c r="L263" s="113"/>
      <c r="M263" s="84"/>
    </row>
    <row r="264" spans="1:13" s="85" customFormat="1" ht="17.100000000000001" customHeight="1" x14ac:dyDescent="0.15">
      <c r="A264" s="211"/>
      <c r="B264" s="246"/>
      <c r="C264" s="226"/>
      <c r="D264" s="10">
        <f>+D263/1986*100</f>
        <v>11.732124874118831</v>
      </c>
      <c r="E264" s="10">
        <f t="shared" ref="E264:J264" si="49">+E263/1986*100</f>
        <v>15.659617321248742</v>
      </c>
      <c r="F264" s="10">
        <f t="shared" si="49"/>
        <v>24.521651560926486</v>
      </c>
      <c r="G264" s="10">
        <f t="shared" si="49"/>
        <v>32.426988922457198</v>
      </c>
      <c r="H264" s="10">
        <f t="shared" si="49"/>
        <v>32.729103726082577</v>
      </c>
      <c r="I264" s="10">
        <f t="shared" si="49"/>
        <v>21.399798590130917</v>
      </c>
      <c r="J264" s="10">
        <f t="shared" si="49"/>
        <v>27.089627391742194</v>
      </c>
      <c r="K264" s="10">
        <f>+K263/1986*100</f>
        <v>16.717019133937562</v>
      </c>
      <c r="L264" s="106"/>
      <c r="M264" s="84"/>
    </row>
    <row r="265" spans="1:13" s="35" customFormat="1" ht="15" customHeight="1" x14ac:dyDescent="0.15">
      <c r="A265" s="118"/>
      <c r="B265" s="31"/>
      <c r="C265" s="30"/>
      <c r="D265" s="124"/>
      <c r="E265" s="124"/>
      <c r="F265" s="124"/>
      <c r="G265" s="124"/>
      <c r="H265" s="124"/>
      <c r="I265" s="124"/>
      <c r="J265" s="74"/>
      <c r="K265" s="124"/>
      <c r="L265" s="124"/>
      <c r="M265" s="34"/>
    </row>
    <row r="266" spans="1:13" s="85" customFormat="1" ht="15" customHeight="1" x14ac:dyDescent="0.15">
      <c r="A266" s="206" t="s">
        <v>75</v>
      </c>
      <c r="B266" s="207"/>
      <c r="C266" s="204" t="s">
        <v>76</v>
      </c>
      <c r="D266" s="210" t="s">
        <v>318</v>
      </c>
      <c r="E266" s="210" t="s">
        <v>319</v>
      </c>
      <c r="F266" s="210" t="s">
        <v>320</v>
      </c>
      <c r="G266" s="210" t="s">
        <v>321</v>
      </c>
      <c r="H266" s="216" t="s">
        <v>322</v>
      </c>
      <c r="I266" s="216" t="s">
        <v>323</v>
      </c>
      <c r="J266" s="216" t="s">
        <v>324</v>
      </c>
      <c r="K266" s="216" t="s">
        <v>59</v>
      </c>
      <c r="L266" s="274"/>
      <c r="M266" s="84"/>
    </row>
    <row r="267" spans="1:13" s="85" customFormat="1" ht="15" customHeight="1" x14ac:dyDescent="0.15">
      <c r="A267" s="208"/>
      <c r="B267" s="209"/>
      <c r="C267" s="227"/>
      <c r="D267" s="236"/>
      <c r="E267" s="236"/>
      <c r="F267" s="236"/>
      <c r="G267" s="236"/>
      <c r="H267" s="216"/>
      <c r="I267" s="216"/>
      <c r="J267" s="216"/>
      <c r="K267" s="216"/>
      <c r="L267" s="275"/>
      <c r="M267" s="84"/>
    </row>
    <row r="268" spans="1:13" s="85" customFormat="1" ht="20.100000000000001" customHeight="1" x14ac:dyDescent="0.15">
      <c r="A268" s="210" t="s">
        <v>327</v>
      </c>
      <c r="B268" s="244" t="s">
        <v>328</v>
      </c>
      <c r="C268" s="225" t="s">
        <v>258</v>
      </c>
      <c r="D268" s="9">
        <v>67</v>
      </c>
      <c r="E268" s="9">
        <v>92</v>
      </c>
      <c r="F268" s="9">
        <v>129</v>
      </c>
      <c r="G268" s="9">
        <v>318</v>
      </c>
      <c r="H268" s="9">
        <v>640</v>
      </c>
      <c r="I268" s="112">
        <v>869</v>
      </c>
      <c r="J268" s="112">
        <v>1155</v>
      </c>
      <c r="K268" s="112">
        <v>312</v>
      </c>
      <c r="L268" s="113"/>
      <c r="M268" s="84"/>
    </row>
    <row r="269" spans="1:13" s="85" customFormat="1" ht="20.100000000000001" customHeight="1" x14ac:dyDescent="0.15">
      <c r="A269" s="211"/>
      <c r="B269" s="246"/>
      <c r="C269" s="226"/>
      <c r="D269" s="10">
        <f>+D268/1986*100</f>
        <v>3.3736153071500503</v>
      </c>
      <c r="E269" s="10">
        <f t="shared" ref="E269:K269" si="50">+E268/1986*100</f>
        <v>4.6324269889224574</v>
      </c>
      <c r="F269" s="10">
        <f t="shared" si="50"/>
        <v>6.4954682779456192</v>
      </c>
      <c r="G269" s="10">
        <f t="shared" si="50"/>
        <v>16.012084592145015</v>
      </c>
      <c r="H269" s="10">
        <f t="shared" si="50"/>
        <v>32.225579053373615</v>
      </c>
      <c r="I269" s="10">
        <f t="shared" si="50"/>
        <v>43.756294058408862</v>
      </c>
      <c r="J269" s="10">
        <f t="shared" si="50"/>
        <v>58.157099697885194</v>
      </c>
      <c r="K269" s="10">
        <f t="shared" si="50"/>
        <v>15.709969788519636</v>
      </c>
      <c r="L269" s="106"/>
      <c r="M269" s="84"/>
    </row>
    <row r="270" spans="1:13" s="35" customFormat="1" ht="15" customHeight="1" x14ac:dyDescent="0.15">
      <c r="A270" s="118"/>
      <c r="B270" s="31"/>
      <c r="C270" s="30"/>
      <c r="D270" s="124"/>
      <c r="E270" s="124"/>
      <c r="F270" s="124"/>
      <c r="G270" s="124"/>
      <c r="H270" s="124"/>
      <c r="I270" s="124"/>
      <c r="J270" s="74"/>
      <c r="K270" s="124"/>
      <c r="L270" s="124"/>
      <c r="M270" s="34"/>
    </row>
    <row r="271" spans="1:13" s="4" customFormat="1" ht="15" customHeight="1" x14ac:dyDescent="0.15">
      <c r="A271" s="250" t="s">
        <v>176</v>
      </c>
      <c r="B271" s="250"/>
      <c r="C271" s="139"/>
      <c r="D271" s="139"/>
      <c r="E271" s="139"/>
      <c r="F271" s="139"/>
      <c r="G271" s="140"/>
      <c r="H271" s="140"/>
      <c r="I271" s="140"/>
      <c r="J271" s="140"/>
      <c r="K271" s="140"/>
      <c r="L271" s="140"/>
      <c r="M271" s="3"/>
    </row>
    <row r="272" spans="1:13" s="8" customFormat="1" ht="15" customHeight="1" x14ac:dyDescent="0.15">
      <c r="A272" s="206" t="s">
        <v>75</v>
      </c>
      <c r="B272" s="207"/>
      <c r="C272" s="204" t="s">
        <v>76</v>
      </c>
      <c r="D272" s="18">
        <v>1</v>
      </c>
      <c r="E272" s="18">
        <v>2</v>
      </c>
      <c r="F272" s="18">
        <v>3</v>
      </c>
      <c r="G272" s="18">
        <v>4</v>
      </c>
      <c r="H272" s="18">
        <v>5</v>
      </c>
      <c r="I272" s="220" t="s">
        <v>22</v>
      </c>
      <c r="J272" s="114" t="s">
        <v>15</v>
      </c>
      <c r="K272" s="18">
        <v>3</v>
      </c>
      <c r="L272" s="18" t="s">
        <v>16</v>
      </c>
      <c r="M272" s="7"/>
    </row>
    <row r="273" spans="1:13" s="8" customFormat="1" ht="30" customHeight="1" x14ac:dyDescent="0.15">
      <c r="A273" s="208"/>
      <c r="B273" s="209"/>
      <c r="C273" s="227"/>
      <c r="D273" s="20" t="s">
        <v>29</v>
      </c>
      <c r="E273" s="20" t="s">
        <v>143</v>
      </c>
      <c r="F273" s="20" t="s">
        <v>24</v>
      </c>
      <c r="G273" s="20" t="s">
        <v>136</v>
      </c>
      <c r="H273" s="20" t="s">
        <v>30</v>
      </c>
      <c r="I273" s="221"/>
      <c r="J273" s="21" t="s">
        <v>29</v>
      </c>
      <c r="K273" s="20" t="s">
        <v>24</v>
      </c>
      <c r="L273" s="20" t="s">
        <v>30</v>
      </c>
      <c r="M273" s="7"/>
    </row>
    <row r="274" spans="1:13" s="26" customFormat="1" ht="15" customHeight="1" x14ac:dyDescent="0.15">
      <c r="A274" s="204" t="s">
        <v>98</v>
      </c>
      <c r="B274" s="271" t="s">
        <v>222</v>
      </c>
      <c r="C274" s="225" t="s">
        <v>258</v>
      </c>
      <c r="D274" s="9">
        <v>146</v>
      </c>
      <c r="E274" s="9">
        <v>706</v>
      </c>
      <c r="F274" s="9">
        <v>775</v>
      </c>
      <c r="G274" s="22">
        <v>207</v>
      </c>
      <c r="H274" s="9">
        <v>65</v>
      </c>
      <c r="I274" s="23">
        <v>87</v>
      </c>
      <c r="J274" s="24">
        <f>+D274+E274</f>
        <v>852</v>
      </c>
      <c r="K274" s="9">
        <f>+F274</f>
        <v>775</v>
      </c>
      <c r="L274" s="9">
        <f>+G274+H274</f>
        <v>272</v>
      </c>
      <c r="M274" s="25"/>
    </row>
    <row r="275" spans="1:13" s="8" customFormat="1" ht="15" customHeight="1" x14ac:dyDescent="0.15">
      <c r="A275" s="227"/>
      <c r="B275" s="272"/>
      <c r="C275" s="226"/>
      <c r="D275" s="10">
        <f>+D274/SUM($D274:$I274)*100</f>
        <v>7.3514602215508553</v>
      </c>
      <c r="E275" s="10">
        <f t="shared" ref="E275:I275" si="51">+E274/SUM($D274:$I274)*100</f>
        <v>35.548841893252771</v>
      </c>
      <c r="F275" s="10">
        <f t="shared" si="51"/>
        <v>39.023162134944613</v>
      </c>
      <c r="G275" s="27">
        <f t="shared" si="51"/>
        <v>10.42296072507553</v>
      </c>
      <c r="H275" s="10">
        <f t="shared" si="51"/>
        <v>3.272910372608258</v>
      </c>
      <c r="I275" s="28">
        <f t="shared" si="51"/>
        <v>4.380664652567976</v>
      </c>
      <c r="J275" s="78">
        <f>+D275+E275</f>
        <v>42.900302114803623</v>
      </c>
      <c r="K275" s="79">
        <f>+F275</f>
        <v>39.023162134944613</v>
      </c>
      <c r="L275" s="79">
        <f>+G275+H275</f>
        <v>13.695871097683789</v>
      </c>
      <c r="M275" s="7"/>
    </row>
    <row r="276" spans="1:13" s="26" customFormat="1" ht="15" customHeight="1" x14ac:dyDescent="0.15">
      <c r="A276" s="227"/>
      <c r="B276" s="272"/>
      <c r="C276" s="204" t="s">
        <v>185</v>
      </c>
      <c r="D276" s="9">
        <v>251</v>
      </c>
      <c r="E276" s="9">
        <v>885</v>
      </c>
      <c r="F276" s="9">
        <v>683</v>
      </c>
      <c r="G276" s="22">
        <v>193</v>
      </c>
      <c r="H276" s="9">
        <v>65</v>
      </c>
      <c r="I276" s="23">
        <v>106</v>
      </c>
      <c r="J276" s="24">
        <f>+D276+E276</f>
        <v>1136</v>
      </c>
      <c r="K276" s="9">
        <f>+F276</f>
        <v>683</v>
      </c>
      <c r="L276" s="9">
        <f>+G276+H276</f>
        <v>258</v>
      </c>
      <c r="M276" s="25"/>
    </row>
    <row r="277" spans="1:13" s="8" customFormat="1" ht="15" customHeight="1" x14ac:dyDescent="0.15">
      <c r="A277" s="227"/>
      <c r="B277" s="272"/>
      <c r="C277" s="205"/>
      <c r="D277" s="10">
        <f t="shared" ref="D277:I277" si="52">+D276/SUM($D276:$I276)*100</f>
        <v>11.497938616582685</v>
      </c>
      <c r="E277" s="10">
        <f t="shared" si="52"/>
        <v>40.54054054054054</v>
      </c>
      <c r="F277" s="10">
        <f t="shared" si="52"/>
        <v>31.287219422812644</v>
      </c>
      <c r="G277" s="27">
        <f t="shared" si="52"/>
        <v>8.8410444342647736</v>
      </c>
      <c r="H277" s="10">
        <f t="shared" si="52"/>
        <v>2.9775538250114519</v>
      </c>
      <c r="I277" s="28">
        <f t="shared" si="52"/>
        <v>4.8557031607879066</v>
      </c>
      <c r="J277" s="78">
        <f>+D277+E277</f>
        <v>52.038479157123227</v>
      </c>
      <c r="K277" s="79">
        <f>+F277</f>
        <v>31.287219422812644</v>
      </c>
      <c r="L277" s="79">
        <f>+G277+H277</f>
        <v>11.818598259276225</v>
      </c>
      <c r="M277" s="7"/>
    </row>
    <row r="278" spans="1:13" s="26" customFormat="1" ht="15" customHeight="1" x14ac:dyDescent="0.15">
      <c r="A278" s="227"/>
      <c r="B278" s="272"/>
      <c r="C278" s="204" t="s">
        <v>259</v>
      </c>
      <c r="D278" s="9">
        <v>196</v>
      </c>
      <c r="E278" s="9">
        <v>832</v>
      </c>
      <c r="F278" s="9">
        <v>792</v>
      </c>
      <c r="G278" s="9">
        <v>220</v>
      </c>
      <c r="H278" s="9">
        <v>74</v>
      </c>
      <c r="I278" s="23">
        <v>76</v>
      </c>
      <c r="J278" s="24">
        <v>1028</v>
      </c>
      <c r="K278" s="9">
        <v>792</v>
      </c>
      <c r="L278" s="9">
        <v>294</v>
      </c>
      <c r="M278" s="25"/>
    </row>
    <row r="279" spans="1:13" s="8" customFormat="1" ht="15" customHeight="1" x14ac:dyDescent="0.15">
      <c r="A279" s="205"/>
      <c r="B279" s="273"/>
      <c r="C279" s="205"/>
      <c r="D279" s="68">
        <v>8.949771689497716</v>
      </c>
      <c r="E279" s="68">
        <v>37.990867579908674</v>
      </c>
      <c r="F279" s="68">
        <v>36.164383561643838</v>
      </c>
      <c r="G279" s="68">
        <v>10.045662100456621</v>
      </c>
      <c r="H279" s="68">
        <v>3.3789954337899544</v>
      </c>
      <c r="I279" s="94">
        <v>3.4703196347031966</v>
      </c>
      <c r="J279" s="68">
        <v>46.94063926940639</v>
      </c>
      <c r="K279" s="68">
        <v>36.164383561643838</v>
      </c>
      <c r="L279" s="68">
        <v>13.424657534246576</v>
      </c>
      <c r="M279" s="7"/>
    </row>
    <row r="280" spans="1:13" s="35" customFormat="1" ht="15" customHeight="1" x14ac:dyDescent="0.15">
      <c r="A280" s="82"/>
      <c r="B280" s="31"/>
      <c r="C280" s="30"/>
      <c r="D280" s="141"/>
      <c r="E280" s="141"/>
      <c r="F280" s="141"/>
      <c r="G280" s="5"/>
      <c r="H280" s="5"/>
      <c r="I280" s="5"/>
      <c r="J280" s="5"/>
      <c r="K280" s="5"/>
      <c r="L280" s="5"/>
      <c r="M280" s="34"/>
    </row>
    <row r="281" spans="1:13" s="4" customFormat="1" ht="15" customHeight="1" x14ac:dyDescent="0.15">
      <c r="A281" s="250" t="s">
        <v>156</v>
      </c>
      <c r="B281" s="250"/>
      <c r="C281" s="250"/>
      <c r="D281" s="250"/>
      <c r="E281" s="250"/>
      <c r="F281" s="250"/>
      <c r="G281" s="250"/>
      <c r="H281" s="250"/>
      <c r="I281" s="250"/>
      <c r="J281" s="250"/>
      <c r="K281" s="250"/>
      <c r="L281" s="250"/>
      <c r="M281" s="3"/>
    </row>
    <row r="282" spans="1:13" s="8" customFormat="1" ht="15" customHeight="1" x14ac:dyDescent="0.15">
      <c r="A282" s="206" t="s">
        <v>75</v>
      </c>
      <c r="B282" s="207"/>
      <c r="C282" s="204" t="s">
        <v>76</v>
      </c>
      <c r="D282" s="18">
        <v>1</v>
      </c>
      <c r="E282" s="18">
        <v>2</v>
      </c>
      <c r="F282" s="18">
        <v>3</v>
      </c>
      <c r="G282" s="18">
        <v>4</v>
      </c>
      <c r="H282" s="18">
        <v>5</v>
      </c>
      <c r="I282" s="220" t="s">
        <v>22</v>
      </c>
      <c r="J282" s="114" t="s">
        <v>15</v>
      </c>
      <c r="K282" s="18">
        <v>3</v>
      </c>
      <c r="L282" s="18" t="s">
        <v>16</v>
      </c>
      <c r="M282" s="7"/>
    </row>
    <row r="283" spans="1:13" s="8" customFormat="1" ht="30" customHeight="1" x14ac:dyDescent="0.15">
      <c r="A283" s="208"/>
      <c r="B283" s="209"/>
      <c r="C283" s="227"/>
      <c r="D283" s="20" t="s">
        <v>29</v>
      </c>
      <c r="E283" s="20" t="s">
        <v>143</v>
      </c>
      <c r="F283" s="20" t="s">
        <v>24</v>
      </c>
      <c r="G283" s="20" t="s">
        <v>136</v>
      </c>
      <c r="H283" s="20" t="s">
        <v>30</v>
      </c>
      <c r="I283" s="221"/>
      <c r="J283" s="21" t="s">
        <v>29</v>
      </c>
      <c r="K283" s="20" t="s">
        <v>24</v>
      </c>
      <c r="L283" s="20" t="s">
        <v>30</v>
      </c>
      <c r="M283" s="7"/>
    </row>
    <row r="284" spans="1:13" s="26" customFormat="1" ht="15" customHeight="1" x14ac:dyDescent="0.15">
      <c r="A284" s="204" t="s">
        <v>5</v>
      </c>
      <c r="B284" s="228" t="s">
        <v>223</v>
      </c>
      <c r="C284" s="225" t="s">
        <v>258</v>
      </c>
      <c r="D284" s="9">
        <v>103</v>
      </c>
      <c r="E284" s="9">
        <v>514</v>
      </c>
      <c r="F284" s="9">
        <v>1061</v>
      </c>
      <c r="G284" s="22">
        <v>168</v>
      </c>
      <c r="H284" s="9">
        <v>47</v>
      </c>
      <c r="I284" s="23">
        <v>93</v>
      </c>
      <c r="J284" s="24">
        <f>+D284+E284</f>
        <v>617</v>
      </c>
      <c r="K284" s="9">
        <f>+F284</f>
        <v>1061</v>
      </c>
      <c r="L284" s="9">
        <f>+G284+H284</f>
        <v>215</v>
      </c>
      <c r="M284" s="25"/>
    </row>
    <row r="285" spans="1:13" s="8" customFormat="1" ht="15" customHeight="1" x14ac:dyDescent="0.15">
      <c r="A285" s="227"/>
      <c r="B285" s="229"/>
      <c r="C285" s="226"/>
      <c r="D285" s="10">
        <f>+D284/SUM($D284:$I284)*100</f>
        <v>5.1863041289023162</v>
      </c>
      <c r="E285" s="10">
        <f>+E284/SUM($D284:$I284)*100</f>
        <v>25.881168177240681</v>
      </c>
      <c r="F285" s="10">
        <f t="shared" ref="F285:H285" si="53">+F284/SUM($D284:$I284)*100</f>
        <v>53.423967774420944</v>
      </c>
      <c r="G285" s="27">
        <f t="shared" si="53"/>
        <v>8.4592145015105746</v>
      </c>
      <c r="H285" s="10">
        <f t="shared" si="53"/>
        <v>2.3665659617321246</v>
      </c>
      <c r="I285" s="28">
        <f>+I284/SUM($D284:$I284)*100</f>
        <v>4.6827794561933533</v>
      </c>
      <c r="J285" s="78">
        <f>+D285+E285</f>
        <v>31.067472306142996</v>
      </c>
      <c r="K285" s="79">
        <f>+F285</f>
        <v>53.423967774420944</v>
      </c>
      <c r="L285" s="79">
        <f>+G285+H285</f>
        <v>10.825780463242699</v>
      </c>
      <c r="M285" s="7"/>
    </row>
    <row r="286" spans="1:13" s="26" customFormat="1" ht="15" customHeight="1" x14ac:dyDescent="0.15">
      <c r="A286" s="227"/>
      <c r="B286" s="229"/>
      <c r="C286" s="204" t="s">
        <v>185</v>
      </c>
      <c r="D286" s="9">
        <v>119</v>
      </c>
      <c r="E286" s="9">
        <v>579</v>
      </c>
      <c r="F286" s="9">
        <v>1119</v>
      </c>
      <c r="G286" s="22">
        <v>199</v>
      </c>
      <c r="H286" s="9">
        <v>62</v>
      </c>
      <c r="I286" s="23">
        <v>105</v>
      </c>
      <c r="J286" s="24">
        <f>+D286+E286</f>
        <v>698</v>
      </c>
      <c r="K286" s="9">
        <f>+F286</f>
        <v>1119</v>
      </c>
      <c r="L286" s="9">
        <f>+G286+H286</f>
        <v>261</v>
      </c>
      <c r="M286" s="25"/>
    </row>
    <row r="287" spans="1:13" s="8" customFormat="1" ht="15" customHeight="1" x14ac:dyDescent="0.15">
      <c r="A287" s="227"/>
      <c r="B287" s="229"/>
      <c r="C287" s="205"/>
      <c r="D287" s="10">
        <f t="shared" ref="D287:I287" si="54">+D286/SUM($D286:$I286)*100</f>
        <v>5.4512139257901975</v>
      </c>
      <c r="E287" s="10">
        <f t="shared" si="54"/>
        <v>26.523133302794321</v>
      </c>
      <c r="F287" s="10">
        <f t="shared" si="54"/>
        <v>51.25973431058177</v>
      </c>
      <c r="G287" s="27">
        <f t="shared" si="54"/>
        <v>9.1158955565735216</v>
      </c>
      <c r="H287" s="10">
        <f t="shared" si="54"/>
        <v>2.8401282638570771</v>
      </c>
      <c r="I287" s="28">
        <f t="shared" si="54"/>
        <v>4.8098946404031153</v>
      </c>
      <c r="J287" s="78">
        <f>+D287+E287</f>
        <v>31.97434722858452</v>
      </c>
      <c r="K287" s="79">
        <f>+F287</f>
        <v>51.25973431058177</v>
      </c>
      <c r="L287" s="79">
        <f>+G287+H287</f>
        <v>11.956023820430598</v>
      </c>
      <c r="M287" s="7"/>
    </row>
    <row r="288" spans="1:13" s="26" customFormat="1" ht="15" customHeight="1" x14ac:dyDescent="0.15">
      <c r="A288" s="227"/>
      <c r="B288" s="229"/>
      <c r="C288" s="204" t="s">
        <v>259</v>
      </c>
      <c r="D288" s="9">
        <v>83</v>
      </c>
      <c r="E288" s="9">
        <v>572</v>
      </c>
      <c r="F288" s="9">
        <v>1184</v>
      </c>
      <c r="G288" s="9">
        <v>215</v>
      </c>
      <c r="H288" s="9">
        <v>41</v>
      </c>
      <c r="I288" s="64">
        <v>95</v>
      </c>
      <c r="J288" s="65">
        <v>655</v>
      </c>
      <c r="K288" s="9">
        <v>1184</v>
      </c>
      <c r="L288" s="9">
        <v>256</v>
      </c>
      <c r="M288" s="25"/>
    </row>
    <row r="289" spans="1:13" s="8" customFormat="1" ht="15" customHeight="1" x14ac:dyDescent="0.15">
      <c r="A289" s="205"/>
      <c r="B289" s="230"/>
      <c r="C289" s="205"/>
      <c r="D289" s="68">
        <v>3.7899543378995433</v>
      </c>
      <c r="E289" s="68">
        <v>26.118721461187217</v>
      </c>
      <c r="F289" s="68">
        <v>54.06392694063927</v>
      </c>
      <c r="G289" s="68">
        <v>9.8173515981735147</v>
      </c>
      <c r="H289" s="68">
        <v>1.872146118721461</v>
      </c>
      <c r="I289" s="70">
        <v>4.3378995433789953</v>
      </c>
      <c r="J289" s="142">
        <v>29.908675799086762</v>
      </c>
      <c r="K289" s="68">
        <v>54.06392694063927</v>
      </c>
      <c r="L289" s="68">
        <v>11.689497716894977</v>
      </c>
      <c r="M289" s="7"/>
    </row>
    <row r="290" spans="1:13" s="26" customFormat="1" ht="15" customHeight="1" x14ac:dyDescent="0.15">
      <c r="A290" s="204" t="s">
        <v>6</v>
      </c>
      <c r="B290" s="228" t="s">
        <v>224</v>
      </c>
      <c r="C290" s="204" t="s">
        <v>261</v>
      </c>
      <c r="D290" s="9">
        <v>115</v>
      </c>
      <c r="E290" s="9">
        <v>574</v>
      </c>
      <c r="F290" s="9">
        <v>959</v>
      </c>
      <c r="G290" s="22">
        <v>162</v>
      </c>
      <c r="H290" s="9">
        <v>56</v>
      </c>
      <c r="I290" s="23">
        <v>120</v>
      </c>
      <c r="J290" s="24">
        <f>+D290+E290</f>
        <v>689</v>
      </c>
      <c r="K290" s="9">
        <f>+F290</f>
        <v>959</v>
      </c>
      <c r="L290" s="9">
        <f>+G290+H290</f>
        <v>218</v>
      </c>
      <c r="M290" s="25"/>
    </row>
    <row r="291" spans="1:13" s="8" customFormat="1" ht="15" customHeight="1" x14ac:dyDescent="0.15">
      <c r="A291" s="227"/>
      <c r="B291" s="229"/>
      <c r="C291" s="205"/>
      <c r="D291" s="10">
        <f>+D290/SUM($D290:$I290)*100</f>
        <v>5.7905337361530718</v>
      </c>
      <c r="E291" s="10">
        <f t="shared" ref="E291:H291" si="55">+E290/SUM($D290:$I290)*100</f>
        <v>28.902316213494462</v>
      </c>
      <c r="F291" s="10">
        <f t="shared" si="55"/>
        <v>48.288016112789528</v>
      </c>
      <c r="G291" s="27">
        <f t="shared" si="55"/>
        <v>8.1570996978851973</v>
      </c>
      <c r="H291" s="10">
        <f t="shared" si="55"/>
        <v>2.8197381671701915</v>
      </c>
      <c r="I291" s="28">
        <f>+I290/SUM($D290:$I290)*100</f>
        <v>6.0422960725075532</v>
      </c>
      <c r="J291" s="78">
        <f>+D291+E291</f>
        <v>34.692849949647531</v>
      </c>
      <c r="K291" s="79">
        <f>+F291</f>
        <v>48.288016112789528</v>
      </c>
      <c r="L291" s="79">
        <f>+G291+H291</f>
        <v>10.976837865055389</v>
      </c>
      <c r="M291" s="7"/>
    </row>
    <row r="292" spans="1:13" s="26" customFormat="1" ht="15" customHeight="1" x14ac:dyDescent="0.15">
      <c r="A292" s="227"/>
      <c r="B292" s="229"/>
      <c r="C292" s="204" t="s">
        <v>185</v>
      </c>
      <c r="D292" s="9">
        <v>136</v>
      </c>
      <c r="E292" s="9">
        <v>683</v>
      </c>
      <c r="F292" s="9">
        <v>993</v>
      </c>
      <c r="G292" s="22">
        <v>157</v>
      </c>
      <c r="H292" s="9">
        <v>65</v>
      </c>
      <c r="I292" s="23">
        <v>149</v>
      </c>
      <c r="J292" s="24">
        <f>+D292+E292</f>
        <v>819</v>
      </c>
      <c r="K292" s="9">
        <f>+F292</f>
        <v>993</v>
      </c>
      <c r="L292" s="9">
        <f>+G292+H292</f>
        <v>222</v>
      </c>
      <c r="M292" s="25"/>
    </row>
    <row r="293" spans="1:13" s="8" customFormat="1" ht="15" customHeight="1" x14ac:dyDescent="0.15">
      <c r="A293" s="227"/>
      <c r="B293" s="229"/>
      <c r="C293" s="205"/>
      <c r="D293" s="10">
        <f t="shared" ref="D293:I293" si="56">+D292/SUM($D292:$I292)*100</f>
        <v>6.2299587723316536</v>
      </c>
      <c r="E293" s="10">
        <f t="shared" si="56"/>
        <v>31.287219422812644</v>
      </c>
      <c r="F293" s="10">
        <f t="shared" si="56"/>
        <v>45.487860742098029</v>
      </c>
      <c r="G293" s="27">
        <f t="shared" si="56"/>
        <v>7.1919377004122769</v>
      </c>
      <c r="H293" s="10">
        <f t="shared" si="56"/>
        <v>2.9775538250114519</v>
      </c>
      <c r="I293" s="28">
        <f t="shared" si="56"/>
        <v>6.8254695373339445</v>
      </c>
      <c r="J293" s="78">
        <f>+D293+E293</f>
        <v>37.517178195144297</v>
      </c>
      <c r="K293" s="79">
        <f>+F293</f>
        <v>45.487860742098029</v>
      </c>
      <c r="L293" s="79">
        <f>+G293+H293</f>
        <v>10.169491525423728</v>
      </c>
      <c r="M293" s="7"/>
    </row>
    <row r="294" spans="1:13" s="26" customFormat="1" ht="15" customHeight="1" x14ac:dyDescent="0.15">
      <c r="A294" s="227"/>
      <c r="B294" s="229"/>
      <c r="C294" s="204" t="s">
        <v>259</v>
      </c>
      <c r="D294" s="9">
        <v>101</v>
      </c>
      <c r="E294" s="9">
        <v>621</v>
      </c>
      <c r="F294" s="9">
        <v>1059</v>
      </c>
      <c r="G294" s="9">
        <v>212</v>
      </c>
      <c r="H294" s="9">
        <v>50</v>
      </c>
      <c r="I294" s="23">
        <v>147</v>
      </c>
      <c r="J294" s="65">
        <v>722</v>
      </c>
      <c r="K294" s="9">
        <v>1059</v>
      </c>
      <c r="L294" s="9">
        <v>262</v>
      </c>
      <c r="M294" s="25"/>
    </row>
    <row r="295" spans="1:13" s="8" customFormat="1" ht="15" customHeight="1" x14ac:dyDescent="0.15">
      <c r="A295" s="205"/>
      <c r="B295" s="230"/>
      <c r="C295" s="205"/>
      <c r="D295" s="68">
        <v>4.6118721461187215</v>
      </c>
      <c r="E295" s="68">
        <v>28.356164383561644</v>
      </c>
      <c r="F295" s="68">
        <v>48.356164383561648</v>
      </c>
      <c r="G295" s="68">
        <v>9.6803652968036538</v>
      </c>
      <c r="H295" s="68">
        <v>2.2831050228310499</v>
      </c>
      <c r="I295" s="94">
        <v>6.7123287671232879</v>
      </c>
      <c r="J295" s="29">
        <v>32.968036529680369</v>
      </c>
      <c r="K295" s="68">
        <v>48.356164383561648</v>
      </c>
      <c r="L295" s="68">
        <v>11.963470319634704</v>
      </c>
      <c r="M295" s="7"/>
    </row>
    <row r="296" spans="1:13" s="8" customFormat="1" ht="15" customHeight="1" x14ac:dyDescent="0.15">
      <c r="A296" s="118"/>
      <c r="B296" s="143"/>
      <c r="C296" s="119"/>
      <c r="D296" s="120"/>
      <c r="E296" s="120"/>
      <c r="F296" s="120"/>
      <c r="G296" s="120"/>
      <c r="H296" s="124"/>
      <c r="I296" s="124"/>
      <c r="J296" s="124"/>
      <c r="K296" s="124"/>
      <c r="L296" s="124"/>
      <c r="M296" s="7"/>
    </row>
    <row r="297" spans="1:13" s="4" customFormat="1" ht="15" customHeight="1" x14ac:dyDescent="0.15">
      <c r="A297" s="250" t="s">
        <v>178</v>
      </c>
      <c r="B297" s="250"/>
      <c r="C297" s="250"/>
      <c r="D297" s="250"/>
      <c r="E297" s="250"/>
      <c r="F297" s="250"/>
      <c r="G297" s="250"/>
      <c r="H297" s="250"/>
      <c r="I297" s="250"/>
      <c r="J297" s="250"/>
      <c r="K297" s="250"/>
      <c r="L297" s="250"/>
      <c r="M297" s="3"/>
    </row>
    <row r="298" spans="1:13" s="8" customFormat="1" ht="15" customHeight="1" x14ac:dyDescent="0.15">
      <c r="A298" s="206" t="s">
        <v>75</v>
      </c>
      <c r="B298" s="207"/>
      <c r="C298" s="204" t="s">
        <v>76</v>
      </c>
      <c r="D298" s="18">
        <v>1</v>
      </c>
      <c r="E298" s="18">
        <v>2</v>
      </c>
      <c r="F298" s="18">
        <v>3</v>
      </c>
      <c r="G298" s="18">
        <v>4</v>
      </c>
      <c r="H298" s="18">
        <v>5</v>
      </c>
      <c r="I298" s="220" t="s">
        <v>22</v>
      </c>
      <c r="J298" s="114" t="s">
        <v>15</v>
      </c>
      <c r="K298" s="18">
        <v>3</v>
      </c>
      <c r="L298" s="18" t="s">
        <v>16</v>
      </c>
      <c r="M298" s="7"/>
    </row>
    <row r="299" spans="1:13" s="8" customFormat="1" ht="30" customHeight="1" x14ac:dyDescent="0.15">
      <c r="A299" s="208"/>
      <c r="B299" s="209"/>
      <c r="C299" s="227"/>
      <c r="D299" s="20" t="s">
        <v>29</v>
      </c>
      <c r="E299" s="20" t="s">
        <v>143</v>
      </c>
      <c r="F299" s="20" t="s">
        <v>24</v>
      </c>
      <c r="G299" s="20" t="s">
        <v>136</v>
      </c>
      <c r="H299" s="20" t="s">
        <v>30</v>
      </c>
      <c r="I299" s="221"/>
      <c r="J299" s="21" t="s">
        <v>29</v>
      </c>
      <c r="K299" s="20" t="s">
        <v>24</v>
      </c>
      <c r="L299" s="20" t="s">
        <v>30</v>
      </c>
      <c r="M299" s="7"/>
    </row>
    <row r="300" spans="1:13" s="26" customFormat="1" ht="15" customHeight="1" x14ac:dyDescent="0.15">
      <c r="A300" s="204" t="s">
        <v>7</v>
      </c>
      <c r="B300" s="271" t="s">
        <v>225</v>
      </c>
      <c r="C300" s="225" t="s">
        <v>258</v>
      </c>
      <c r="D300" s="9">
        <v>83</v>
      </c>
      <c r="E300" s="9">
        <v>382</v>
      </c>
      <c r="F300" s="9">
        <v>486</v>
      </c>
      <c r="G300" s="22">
        <v>601</v>
      </c>
      <c r="H300" s="9">
        <v>363</v>
      </c>
      <c r="I300" s="23">
        <v>71</v>
      </c>
      <c r="J300" s="24">
        <f>+D300+E300</f>
        <v>465</v>
      </c>
      <c r="K300" s="9">
        <f>+F300</f>
        <v>486</v>
      </c>
      <c r="L300" s="9">
        <f>+G300+H300</f>
        <v>964</v>
      </c>
      <c r="M300" s="25"/>
    </row>
    <row r="301" spans="1:13" s="8" customFormat="1" ht="15" customHeight="1" x14ac:dyDescent="0.15">
      <c r="A301" s="227"/>
      <c r="B301" s="272"/>
      <c r="C301" s="226"/>
      <c r="D301" s="10">
        <f>+D300/SUM($D300:$I300)*100</f>
        <v>4.1792547834843905</v>
      </c>
      <c r="E301" s="10">
        <f>+E300/SUM($D300:$I300)*100</f>
        <v>19.234642497482376</v>
      </c>
      <c r="F301" s="10">
        <f t="shared" ref="F301:H301" si="57">+F300/SUM($D300:$I300)*100</f>
        <v>24.471299093655588</v>
      </c>
      <c r="G301" s="27">
        <f t="shared" si="57"/>
        <v>30.261832829808661</v>
      </c>
      <c r="H301" s="10">
        <f t="shared" si="57"/>
        <v>18.277945619335348</v>
      </c>
      <c r="I301" s="28">
        <f>+I300/SUM($D300:$I300)*100</f>
        <v>3.5750251762336358</v>
      </c>
      <c r="J301" s="78">
        <f>+D301+E301</f>
        <v>23.413897280966765</v>
      </c>
      <c r="K301" s="79">
        <f>+F301</f>
        <v>24.471299093655588</v>
      </c>
      <c r="L301" s="79">
        <f>+G301+H301</f>
        <v>48.539778449144009</v>
      </c>
      <c r="M301" s="7"/>
    </row>
    <row r="302" spans="1:13" s="26" customFormat="1" ht="15" customHeight="1" x14ac:dyDescent="0.15">
      <c r="A302" s="227"/>
      <c r="B302" s="272"/>
      <c r="C302" s="204" t="s">
        <v>185</v>
      </c>
      <c r="D302" s="9">
        <v>98</v>
      </c>
      <c r="E302" s="9">
        <v>468</v>
      </c>
      <c r="F302" s="9">
        <v>515</v>
      </c>
      <c r="G302" s="22">
        <v>646</v>
      </c>
      <c r="H302" s="9">
        <v>380</v>
      </c>
      <c r="I302" s="23">
        <v>76</v>
      </c>
      <c r="J302" s="24">
        <f>+D302+E302</f>
        <v>566</v>
      </c>
      <c r="K302" s="9">
        <f>+F302</f>
        <v>515</v>
      </c>
      <c r="L302" s="9">
        <f>+G302+H302</f>
        <v>1026</v>
      </c>
      <c r="M302" s="25"/>
    </row>
    <row r="303" spans="1:13" s="8" customFormat="1" ht="15" customHeight="1" x14ac:dyDescent="0.15">
      <c r="A303" s="227"/>
      <c r="B303" s="272"/>
      <c r="C303" s="205"/>
      <c r="D303" s="10">
        <f t="shared" ref="D303:I303" si="58">+D302/SUM($D302:$I302)*100</f>
        <v>4.4892349977095742</v>
      </c>
      <c r="E303" s="10">
        <f t="shared" si="58"/>
        <v>21.438387540082456</v>
      </c>
      <c r="F303" s="10">
        <f t="shared" si="58"/>
        <v>23.591387998167658</v>
      </c>
      <c r="G303" s="27">
        <f t="shared" si="58"/>
        <v>29.592304168575357</v>
      </c>
      <c r="H303" s="10">
        <f t="shared" si="58"/>
        <v>17.407237746220797</v>
      </c>
      <c r="I303" s="28">
        <f t="shared" si="58"/>
        <v>3.4814475492441592</v>
      </c>
      <c r="J303" s="78">
        <f>+D303+E303</f>
        <v>25.927622537792029</v>
      </c>
      <c r="K303" s="79">
        <f>+F303</f>
        <v>23.591387998167658</v>
      </c>
      <c r="L303" s="79">
        <f>+G303+H303</f>
        <v>46.999541914796154</v>
      </c>
      <c r="M303" s="7"/>
    </row>
    <row r="304" spans="1:13" s="26" customFormat="1" ht="15" customHeight="1" x14ac:dyDescent="0.15">
      <c r="A304" s="227"/>
      <c r="B304" s="272"/>
      <c r="C304" s="204" t="s">
        <v>259</v>
      </c>
      <c r="D304" s="9">
        <v>73</v>
      </c>
      <c r="E304" s="9">
        <v>453</v>
      </c>
      <c r="F304" s="9">
        <v>487</v>
      </c>
      <c r="G304" s="9">
        <v>657</v>
      </c>
      <c r="H304" s="9">
        <v>463</v>
      </c>
      <c r="I304" s="23">
        <v>57</v>
      </c>
      <c r="J304" s="24">
        <v>526</v>
      </c>
      <c r="K304" s="9">
        <v>487</v>
      </c>
      <c r="L304" s="9">
        <v>1120</v>
      </c>
      <c r="M304" s="25"/>
    </row>
    <row r="305" spans="1:13" s="8" customFormat="1" ht="15" customHeight="1" x14ac:dyDescent="0.15">
      <c r="A305" s="205"/>
      <c r="B305" s="273"/>
      <c r="C305" s="205"/>
      <c r="D305" s="68">
        <v>3.3333333333333335</v>
      </c>
      <c r="E305" s="68">
        <v>20.684931506849317</v>
      </c>
      <c r="F305" s="68">
        <v>22.237442922374427</v>
      </c>
      <c r="G305" s="68">
        <v>30</v>
      </c>
      <c r="H305" s="68">
        <v>21.141552511415526</v>
      </c>
      <c r="I305" s="94">
        <v>2.6027397260273974</v>
      </c>
      <c r="J305" s="29">
        <v>24.018264840182649</v>
      </c>
      <c r="K305" s="68">
        <v>22.237442922374427</v>
      </c>
      <c r="L305" s="68">
        <v>51.141552511415526</v>
      </c>
      <c r="M305" s="7"/>
    </row>
    <row r="306" spans="1:13" s="35" customFormat="1" ht="15" customHeight="1" x14ac:dyDescent="0.15">
      <c r="A306" s="57"/>
      <c r="B306" s="31"/>
      <c r="C306" s="32"/>
      <c r="D306" s="33"/>
      <c r="E306" s="33"/>
      <c r="F306" s="33"/>
      <c r="G306" s="33"/>
      <c r="H306" s="33"/>
      <c r="I306" s="33"/>
      <c r="J306" s="33"/>
      <c r="K306" s="33"/>
      <c r="L306" s="33"/>
      <c r="M306" s="34"/>
    </row>
    <row r="307" spans="1:13" s="8" customFormat="1" ht="15" customHeight="1" x14ac:dyDescent="0.15">
      <c r="A307" s="206" t="s">
        <v>75</v>
      </c>
      <c r="B307" s="207"/>
      <c r="C307" s="204" t="s">
        <v>76</v>
      </c>
      <c r="D307" s="198" t="s">
        <v>28</v>
      </c>
      <c r="E307" s="198" t="s">
        <v>137</v>
      </c>
      <c r="F307" s="231" t="s">
        <v>22</v>
      </c>
      <c r="G307" s="6"/>
      <c r="H307" s="6"/>
      <c r="I307" s="6"/>
      <c r="J307" s="6"/>
      <c r="K307" s="6"/>
      <c r="L307" s="6"/>
      <c r="M307" s="7"/>
    </row>
    <row r="308" spans="1:13" s="8" customFormat="1" ht="15" customHeight="1" x14ac:dyDescent="0.15">
      <c r="A308" s="208"/>
      <c r="B308" s="209"/>
      <c r="C308" s="227"/>
      <c r="D308" s="200"/>
      <c r="E308" s="200"/>
      <c r="F308" s="232"/>
      <c r="G308" s="6"/>
      <c r="H308" s="6"/>
      <c r="I308" s="6"/>
      <c r="J308" s="6"/>
      <c r="K308" s="6"/>
      <c r="L308" s="6"/>
      <c r="M308" s="7"/>
    </row>
    <row r="309" spans="1:13" s="26" customFormat="1" ht="15" customHeight="1" x14ac:dyDescent="0.15">
      <c r="A309" s="204" t="s">
        <v>8</v>
      </c>
      <c r="B309" s="228" t="s">
        <v>226</v>
      </c>
      <c r="C309" s="204" t="s">
        <v>300</v>
      </c>
      <c r="D309" s="9">
        <v>306</v>
      </c>
      <c r="E309" s="9">
        <v>1595</v>
      </c>
      <c r="F309" s="9">
        <v>85</v>
      </c>
      <c r="G309" s="55"/>
      <c r="H309" s="55"/>
      <c r="I309" s="55"/>
      <c r="J309" s="55"/>
      <c r="K309" s="55"/>
      <c r="L309" s="55"/>
      <c r="M309" s="25"/>
    </row>
    <row r="310" spans="1:13" s="8" customFormat="1" ht="15" customHeight="1" x14ac:dyDescent="0.15">
      <c r="A310" s="227"/>
      <c r="B310" s="229"/>
      <c r="C310" s="205"/>
      <c r="D310" s="10">
        <f>+D309/SUM($D309:$F309)*100</f>
        <v>15.407854984894259</v>
      </c>
      <c r="E310" s="10">
        <f t="shared" ref="E310:F312" si="59">+E309/SUM($D309:$F309)*100</f>
        <v>80.312185297079552</v>
      </c>
      <c r="F310" s="10">
        <f t="shared" si="59"/>
        <v>4.2799597180261832</v>
      </c>
      <c r="G310" s="6"/>
      <c r="H310" s="6"/>
      <c r="I310" s="6"/>
      <c r="J310" s="6"/>
      <c r="K310" s="6"/>
      <c r="L310" s="6"/>
      <c r="M310" s="7"/>
    </row>
    <row r="311" spans="1:13" s="26" customFormat="1" ht="15" customHeight="1" x14ac:dyDescent="0.15">
      <c r="A311" s="227"/>
      <c r="B311" s="229"/>
      <c r="C311" s="204" t="s">
        <v>185</v>
      </c>
      <c r="D311" s="9">
        <v>421</v>
      </c>
      <c r="E311" s="9">
        <v>1662</v>
      </c>
      <c r="F311" s="9">
        <v>100</v>
      </c>
      <c r="G311" s="55"/>
      <c r="H311" s="55"/>
      <c r="I311" s="55"/>
      <c r="J311" s="55"/>
      <c r="K311" s="55"/>
      <c r="L311" s="55"/>
      <c r="M311" s="25"/>
    </row>
    <row r="312" spans="1:13" s="8" customFormat="1" ht="15" customHeight="1" x14ac:dyDescent="0.15">
      <c r="A312" s="227"/>
      <c r="B312" s="229"/>
      <c r="C312" s="205"/>
      <c r="D312" s="10">
        <f>+D311/SUM($D311:$F311)*100</f>
        <v>19.28538708199725</v>
      </c>
      <c r="E312" s="10">
        <f t="shared" si="59"/>
        <v>76.133760879523592</v>
      </c>
      <c r="F312" s="10">
        <f t="shared" si="59"/>
        <v>4.5808520384791569</v>
      </c>
      <c r="G312" s="6"/>
      <c r="H312" s="6"/>
      <c r="I312" s="6"/>
      <c r="J312" s="6"/>
      <c r="K312" s="6"/>
      <c r="L312" s="6"/>
      <c r="M312" s="7"/>
    </row>
    <row r="313" spans="1:13" s="26" customFormat="1" ht="15" customHeight="1" x14ac:dyDescent="0.15">
      <c r="A313" s="227"/>
      <c r="B313" s="229"/>
      <c r="C313" s="204" t="s">
        <v>259</v>
      </c>
      <c r="D313" s="9">
        <v>456</v>
      </c>
      <c r="E313" s="9">
        <v>1639</v>
      </c>
      <c r="F313" s="9">
        <v>95</v>
      </c>
      <c r="G313" s="55"/>
      <c r="H313" s="55"/>
      <c r="I313" s="55"/>
      <c r="J313" s="55"/>
      <c r="K313" s="55"/>
      <c r="L313" s="55"/>
      <c r="M313" s="25"/>
    </row>
    <row r="314" spans="1:13" s="8" customFormat="1" ht="15" customHeight="1" x14ac:dyDescent="0.15">
      <c r="A314" s="205"/>
      <c r="B314" s="230"/>
      <c r="C314" s="205"/>
      <c r="D314" s="68">
        <v>20.82191780821918</v>
      </c>
      <c r="E314" s="68">
        <v>74.840182648401836</v>
      </c>
      <c r="F314" s="68">
        <v>4.3378995433789953</v>
      </c>
      <c r="G314" s="6"/>
      <c r="H314" s="6"/>
      <c r="I314" s="6"/>
      <c r="J314" s="6"/>
      <c r="K314" s="6"/>
      <c r="L314" s="6"/>
      <c r="M314" s="7"/>
    </row>
    <row r="315" spans="1:13" s="35" customFormat="1" ht="15" customHeight="1" x14ac:dyDescent="0.15">
      <c r="A315" s="30"/>
      <c r="B315" s="31"/>
      <c r="C315" s="32"/>
      <c r="D315" s="33"/>
      <c r="E315" s="33"/>
      <c r="F315" s="33"/>
      <c r="G315" s="33"/>
      <c r="H315" s="33"/>
      <c r="I315" s="33"/>
      <c r="J315" s="33"/>
      <c r="K315" s="33"/>
      <c r="L315" s="33"/>
      <c r="M315" s="34"/>
    </row>
    <row r="316" spans="1:13" s="4" customFormat="1" ht="15" customHeight="1" x14ac:dyDescent="0.15">
      <c r="A316" s="250" t="s">
        <v>179</v>
      </c>
      <c r="B316" s="250"/>
      <c r="C316" s="250"/>
      <c r="D316" s="250"/>
      <c r="E316" s="250"/>
      <c r="F316" s="250"/>
      <c r="G316" s="250"/>
      <c r="H316" s="250"/>
      <c r="I316" s="250"/>
      <c r="J316" s="250"/>
      <c r="K316" s="250"/>
      <c r="L316" s="250"/>
      <c r="M316" s="3"/>
    </row>
    <row r="317" spans="1:13" s="85" customFormat="1" ht="15" customHeight="1" x14ac:dyDescent="0.15">
      <c r="A317" s="206" t="s">
        <v>75</v>
      </c>
      <c r="B317" s="207"/>
      <c r="C317" s="204" t="s">
        <v>76</v>
      </c>
      <c r="D317" s="18">
        <v>1</v>
      </c>
      <c r="E317" s="18">
        <v>2</v>
      </c>
      <c r="F317" s="18">
        <v>3</v>
      </c>
      <c r="G317" s="18">
        <v>4</v>
      </c>
      <c r="H317" s="18">
        <v>5</v>
      </c>
      <c r="I317" s="220" t="s">
        <v>22</v>
      </c>
      <c r="J317" s="19" t="s">
        <v>15</v>
      </c>
      <c r="K317" s="18">
        <v>3</v>
      </c>
      <c r="L317" s="18" t="s">
        <v>16</v>
      </c>
      <c r="M317" s="84"/>
    </row>
    <row r="318" spans="1:13" s="85" customFormat="1" ht="30" customHeight="1" x14ac:dyDescent="0.15">
      <c r="A318" s="208"/>
      <c r="B318" s="209"/>
      <c r="C318" s="205"/>
      <c r="D318" s="76" t="s">
        <v>19</v>
      </c>
      <c r="E318" s="76" t="s">
        <v>17</v>
      </c>
      <c r="F318" s="76" t="s">
        <v>24</v>
      </c>
      <c r="G318" s="76" t="s">
        <v>18</v>
      </c>
      <c r="H318" s="76" t="s">
        <v>131</v>
      </c>
      <c r="I318" s="221"/>
      <c r="J318" s="77" t="s">
        <v>23</v>
      </c>
      <c r="K318" s="76" t="s">
        <v>24</v>
      </c>
      <c r="L318" s="76" t="s">
        <v>21</v>
      </c>
      <c r="M318" s="84"/>
    </row>
    <row r="319" spans="1:13" s="85" customFormat="1" ht="15" customHeight="1" x14ac:dyDescent="0.15">
      <c r="A319" s="262" t="s">
        <v>9</v>
      </c>
      <c r="B319" s="228" t="s">
        <v>227</v>
      </c>
      <c r="C319" s="204" t="s">
        <v>300</v>
      </c>
      <c r="D319" s="9">
        <v>276</v>
      </c>
      <c r="E319" s="9">
        <v>730</v>
      </c>
      <c r="F319" s="9">
        <v>636</v>
      </c>
      <c r="G319" s="22">
        <v>127</v>
      </c>
      <c r="H319" s="9">
        <v>106</v>
      </c>
      <c r="I319" s="23">
        <v>111</v>
      </c>
      <c r="J319" s="24">
        <f t="shared" ref="J319:J324" si="60">+D319+E319</f>
        <v>1006</v>
      </c>
      <c r="K319" s="9">
        <f t="shared" ref="K319:K324" si="61">+F319</f>
        <v>636</v>
      </c>
      <c r="L319" s="9">
        <f t="shared" ref="L319:L324" si="62">+G319+H319</f>
        <v>233</v>
      </c>
      <c r="M319" s="84"/>
    </row>
    <row r="320" spans="1:13" s="85" customFormat="1" ht="15" customHeight="1" x14ac:dyDescent="0.15">
      <c r="A320" s="263"/>
      <c r="B320" s="229"/>
      <c r="C320" s="205"/>
      <c r="D320" s="10">
        <f>+D319/SUM($D319:$I319)*100</f>
        <v>13.897280966767372</v>
      </c>
      <c r="E320" s="10">
        <f t="shared" ref="E320:H320" si="63">+E319/SUM($D319:$I319)*100</f>
        <v>36.75730110775428</v>
      </c>
      <c r="F320" s="10">
        <f t="shared" si="63"/>
        <v>32.024169184290031</v>
      </c>
      <c r="G320" s="27">
        <f t="shared" si="63"/>
        <v>6.3947633434038265</v>
      </c>
      <c r="H320" s="10">
        <f t="shared" si="63"/>
        <v>5.3373615307150049</v>
      </c>
      <c r="I320" s="28">
        <f>+I319/SUM($D319:$I319)*100</f>
        <v>5.5891238670694863</v>
      </c>
      <c r="J320" s="78">
        <f t="shared" si="60"/>
        <v>50.654582074521656</v>
      </c>
      <c r="K320" s="79">
        <f t="shared" si="61"/>
        <v>32.024169184290031</v>
      </c>
      <c r="L320" s="79">
        <f t="shared" si="62"/>
        <v>11.732124874118831</v>
      </c>
      <c r="M320" s="84"/>
    </row>
    <row r="321" spans="1:13" s="85" customFormat="1" ht="15" customHeight="1" x14ac:dyDescent="0.15">
      <c r="A321" s="263"/>
      <c r="B321" s="229"/>
      <c r="C321" s="204" t="s">
        <v>185</v>
      </c>
      <c r="D321" s="9">
        <v>451</v>
      </c>
      <c r="E321" s="9">
        <v>817</v>
      </c>
      <c r="F321" s="9">
        <v>563</v>
      </c>
      <c r="G321" s="22">
        <v>123</v>
      </c>
      <c r="H321" s="9">
        <v>111</v>
      </c>
      <c r="I321" s="23">
        <v>118</v>
      </c>
      <c r="J321" s="24">
        <f t="shared" si="60"/>
        <v>1268</v>
      </c>
      <c r="K321" s="9">
        <f t="shared" si="61"/>
        <v>563</v>
      </c>
      <c r="L321" s="9">
        <f t="shared" si="62"/>
        <v>234</v>
      </c>
      <c r="M321" s="84"/>
    </row>
    <row r="322" spans="1:13" s="85" customFormat="1" ht="15" customHeight="1" x14ac:dyDescent="0.15">
      <c r="A322" s="263"/>
      <c r="B322" s="229"/>
      <c r="C322" s="205"/>
      <c r="D322" s="10">
        <f t="shared" ref="D322:I322" si="64">+D321/SUM($D321:$I321)*100</f>
        <v>20.659642693540999</v>
      </c>
      <c r="E322" s="10">
        <f t="shared" si="64"/>
        <v>37.425561154374712</v>
      </c>
      <c r="F322" s="10">
        <f t="shared" si="64"/>
        <v>25.790196976637652</v>
      </c>
      <c r="G322" s="27">
        <f t="shared" si="64"/>
        <v>5.6344480073293628</v>
      </c>
      <c r="H322" s="10">
        <f t="shared" si="64"/>
        <v>5.0847457627118651</v>
      </c>
      <c r="I322" s="28">
        <f t="shared" si="64"/>
        <v>5.4054054054054053</v>
      </c>
      <c r="J322" s="78">
        <f t="shared" si="60"/>
        <v>58.085203847915707</v>
      </c>
      <c r="K322" s="79">
        <f t="shared" si="61"/>
        <v>25.790196976637652</v>
      </c>
      <c r="L322" s="79">
        <f t="shared" si="62"/>
        <v>10.719193770041228</v>
      </c>
      <c r="M322" s="84"/>
    </row>
    <row r="323" spans="1:13" s="85" customFormat="1" ht="15" customHeight="1" x14ac:dyDescent="0.15">
      <c r="A323" s="263"/>
      <c r="B323" s="229"/>
      <c r="C323" s="204" t="s">
        <v>259</v>
      </c>
      <c r="D323" s="9">
        <v>374</v>
      </c>
      <c r="E323" s="9">
        <v>852</v>
      </c>
      <c r="F323" s="9">
        <v>593</v>
      </c>
      <c r="G323" s="9">
        <v>157</v>
      </c>
      <c r="H323" s="9">
        <v>103</v>
      </c>
      <c r="I323" s="9">
        <v>111</v>
      </c>
      <c r="J323" s="144">
        <f t="shared" si="60"/>
        <v>1226</v>
      </c>
      <c r="K323" s="145">
        <f t="shared" si="61"/>
        <v>593</v>
      </c>
      <c r="L323" s="145">
        <f t="shared" si="62"/>
        <v>260</v>
      </c>
      <c r="M323" s="84"/>
    </row>
    <row r="324" spans="1:13" s="85" customFormat="1" ht="15" customHeight="1" x14ac:dyDescent="0.15">
      <c r="A324" s="264"/>
      <c r="B324" s="230"/>
      <c r="C324" s="205"/>
      <c r="D324" s="68">
        <f>+D323/SUM($D323:$I323)*100</f>
        <v>17.077625570776256</v>
      </c>
      <c r="E324" s="68">
        <f t="shared" ref="E324:I324" si="65">+E323/SUM($D323:$I323)*100</f>
        <v>38.904109589041099</v>
      </c>
      <c r="F324" s="68">
        <f t="shared" si="65"/>
        <v>27.077625570776252</v>
      </c>
      <c r="G324" s="68">
        <f t="shared" si="65"/>
        <v>7.1689497716894977</v>
      </c>
      <c r="H324" s="68">
        <f t="shared" si="65"/>
        <v>4.7031963470319633</v>
      </c>
      <c r="I324" s="68">
        <f t="shared" si="65"/>
        <v>5.0684931506849313</v>
      </c>
      <c r="J324" s="67">
        <f t="shared" si="60"/>
        <v>55.981735159817354</v>
      </c>
      <c r="K324" s="68">
        <f t="shared" si="61"/>
        <v>27.077625570776252</v>
      </c>
      <c r="L324" s="68">
        <f t="shared" si="62"/>
        <v>11.87214611872146</v>
      </c>
      <c r="M324" s="84"/>
    </row>
    <row r="325" spans="1:13" s="85" customFormat="1" ht="15" customHeight="1" x14ac:dyDescent="0.15">
      <c r="A325" s="146"/>
      <c r="B325" s="147"/>
      <c r="C325" s="119"/>
      <c r="D325" s="148"/>
      <c r="E325" s="148"/>
      <c r="F325" s="148"/>
      <c r="G325" s="148"/>
      <c r="H325" s="148"/>
      <c r="I325" s="148"/>
      <c r="J325" s="149"/>
      <c r="K325" s="149"/>
      <c r="L325" s="104"/>
      <c r="M325" s="84"/>
    </row>
    <row r="326" spans="1:13" s="8" customFormat="1" ht="15" customHeight="1" x14ac:dyDescent="0.15">
      <c r="A326" s="206" t="s">
        <v>75</v>
      </c>
      <c r="B326" s="207"/>
      <c r="C326" s="204" t="s">
        <v>76</v>
      </c>
      <c r="D326" s="18">
        <v>1</v>
      </c>
      <c r="E326" s="18">
        <v>2</v>
      </c>
      <c r="F326" s="18">
        <v>3</v>
      </c>
      <c r="G326" s="18">
        <v>4</v>
      </c>
      <c r="H326" s="18">
        <v>5</v>
      </c>
      <c r="I326" s="220" t="s">
        <v>22</v>
      </c>
      <c r="J326" s="114" t="s">
        <v>15</v>
      </c>
      <c r="K326" s="18">
        <v>3</v>
      </c>
      <c r="L326" s="18" t="s">
        <v>16</v>
      </c>
      <c r="M326" s="7"/>
    </row>
    <row r="327" spans="1:13" s="8" customFormat="1" ht="29.25" customHeight="1" x14ac:dyDescent="0.15">
      <c r="A327" s="208"/>
      <c r="B327" s="209"/>
      <c r="C327" s="227"/>
      <c r="D327" s="20" t="s">
        <v>29</v>
      </c>
      <c r="E327" s="20" t="s">
        <v>143</v>
      </c>
      <c r="F327" s="20" t="s">
        <v>24</v>
      </c>
      <c r="G327" s="20" t="s">
        <v>136</v>
      </c>
      <c r="H327" s="20" t="s">
        <v>30</v>
      </c>
      <c r="I327" s="221"/>
      <c r="J327" s="21" t="s">
        <v>29</v>
      </c>
      <c r="K327" s="20" t="s">
        <v>24</v>
      </c>
      <c r="L327" s="20" t="s">
        <v>30</v>
      </c>
      <c r="M327" s="7"/>
    </row>
    <row r="328" spans="1:13" s="26" customFormat="1" ht="15" customHeight="1" x14ac:dyDescent="0.15">
      <c r="A328" s="204" t="s">
        <v>10</v>
      </c>
      <c r="B328" s="228" t="s">
        <v>228</v>
      </c>
      <c r="C328" s="204" t="s">
        <v>300</v>
      </c>
      <c r="D328" s="9">
        <v>121</v>
      </c>
      <c r="E328" s="9">
        <v>556</v>
      </c>
      <c r="F328" s="9">
        <v>634</v>
      </c>
      <c r="G328" s="22">
        <v>402</v>
      </c>
      <c r="H328" s="9">
        <v>178</v>
      </c>
      <c r="I328" s="23">
        <v>95</v>
      </c>
      <c r="J328" s="24">
        <f>+D328+E328</f>
        <v>677</v>
      </c>
      <c r="K328" s="9">
        <f>+F328</f>
        <v>634</v>
      </c>
      <c r="L328" s="9">
        <f>+G328+H328</f>
        <v>580</v>
      </c>
      <c r="M328" s="25"/>
    </row>
    <row r="329" spans="1:13" s="8" customFormat="1" ht="15" customHeight="1" x14ac:dyDescent="0.15">
      <c r="A329" s="227"/>
      <c r="B329" s="229"/>
      <c r="C329" s="205"/>
      <c r="D329" s="10">
        <f t="shared" ref="D329:I329" si="66">+D328/SUM($D328:$I328)*100</f>
        <v>6.0926485397784491</v>
      </c>
      <c r="E329" s="10">
        <f t="shared" si="66"/>
        <v>27.995971802618332</v>
      </c>
      <c r="F329" s="10">
        <f t="shared" si="66"/>
        <v>31.923464249748239</v>
      </c>
      <c r="G329" s="27">
        <f t="shared" si="66"/>
        <v>20.241691842900302</v>
      </c>
      <c r="H329" s="10">
        <f t="shared" si="66"/>
        <v>8.9627391742195357</v>
      </c>
      <c r="I329" s="28">
        <f t="shared" si="66"/>
        <v>4.7834843907351461</v>
      </c>
      <c r="J329" s="78">
        <f>+D329+E329</f>
        <v>34.08862034239678</v>
      </c>
      <c r="K329" s="79">
        <f>+F329</f>
        <v>31.923464249748239</v>
      </c>
      <c r="L329" s="79">
        <f>+G329+H329</f>
        <v>29.204431017119838</v>
      </c>
      <c r="M329" s="7"/>
    </row>
    <row r="330" spans="1:13" s="26" customFormat="1" ht="15" customHeight="1" x14ac:dyDescent="0.15">
      <c r="A330" s="227"/>
      <c r="B330" s="229"/>
      <c r="C330" s="204" t="s">
        <v>185</v>
      </c>
      <c r="D330" s="9">
        <v>181</v>
      </c>
      <c r="E330" s="9">
        <v>621</v>
      </c>
      <c r="F330" s="9">
        <v>707</v>
      </c>
      <c r="G330" s="22">
        <v>402</v>
      </c>
      <c r="H330" s="9">
        <v>167</v>
      </c>
      <c r="I330" s="23">
        <v>105</v>
      </c>
      <c r="J330" s="24">
        <f>+D330+E330</f>
        <v>802</v>
      </c>
      <c r="K330" s="9">
        <f>+F330</f>
        <v>707</v>
      </c>
      <c r="L330" s="9">
        <f>+G330+H330</f>
        <v>569</v>
      </c>
      <c r="M330" s="25"/>
    </row>
    <row r="331" spans="1:13" s="8" customFormat="1" ht="15" customHeight="1" x14ac:dyDescent="0.15">
      <c r="A331" s="227"/>
      <c r="B331" s="229"/>
      <c r="C331" s="205"/>
      <c r="D331" s="10">
        <f t="shared" ref="D331:I331" si="67">+D330/SUM($D330:$I330)*100</f>
        <v>8.2913421896472741</v>
      </c>
      <c r="E331" s="10">
        <f t="shared" si="67"/>
        <v>28.447091158955569</v>
      </c>
      <c r="F331" s="10">
        <f t="shared" si="67"/>
        <v>32.386623912047639</v>
      </c>
      <c r="G331" s="27">
        <f t="shared" si="67"/>
        <v>18.415025194686212</v>
      </c>
      <c r="H331" s="10">
        <f t="shared" si="67"/>
        <v>7.6500229042601928</v>
      </c>
      <c r="I331" s="28">
        <f t="shared" si="67"/>
        <v>4.8098946404031153</v>
      </c>
      <c r="J331" s="78">
        <f>+D331+E331</f>
        <v>36.73843334860284</v>
      </c>
      <c r="K331" s="79">
        <f>+F331</f>
        <v>32.386623912047639</v>
      </c>
      <c r="L331" s="79">
        <f>+G331+H331</f>
        <v>26.065048098946406</v>
      </c>
      <c r="M331" s="7"/>
    </row>
    <row r="332" spans="1:13" s="26" customFormat="1" ht="15" customHeight="1" x14ac:dyDescent="0.15">
      <c r="A332" s="227"/>
      <c r="B332" s="229"/>
      <c r="C332" s="204" t="s">
        <v>259</v>
      </c>
      <c r="D332" s="9">
        <v>123</v>
      </c>
      <c r="E332" s="9">
        <v>620</v>
      </c>
      <c r="F332" s="9">
        <v>705</v>
      </c>
      <c r="G332" s="9">
        <v>448</v>
      </c>
      <c r="H332" s="9">
        <v>192</v>
      </c>
      <c r="I332" s="23">
        <v>102</v>
      </c>
      <c r="J332" s="24">
        <v>743</v>
      </c>
      <c r="K332" s="9">
        <v>705</v>
      </c>
      <c r="L332" s="9">
        <v>640</v>
      </c>
      <c r="M332" s="25"/>
    </row>
    <row r="333" spans="1:13" s="8" customFormat="1" ht="15" customHeight="1" x14ac:dyDescent="0.15">
      <c r="A333" s="205"/>
      <c r="B333" s="230"/>
      <c r="C333" s="205"/>
      <c r="D333" s="68">
        <v>5.6164383561643838</v>
      </c>
      <c r="E333" s="68">
        <v>28.31050228310502</v>
      </c>
      <c r="F333" s="68">
        <v>32.19178082191781</v>
      </c>
      <c r="G333" s="68">
        <v>20.456621004566212</v>
      </c>
      <c r="H333" s="68">
        <v>8.7671232876712324</v>
      </c>
      <c r="I333" s="94">
        <v>4.6575342465753424</v>
      </c>
      <c r="J333" s="150">
        <v>33.926940639269404</v>
      </c>
      <c r="K333" s="68">
        <v>32.19178082191781</v>
      </c>
      <c r="L333" s="68">
        <v>29.223744292237445</v>
      </c>
      <c r="M333" s="7"/>
    </row>
    <row r="334" spans="1:13" s="85" customFormat="1" ht="15" customHeight="1" x14ac:dyDescent="0.15">
      <c r="A334" s="146"/>
      <c r="B334" s="147"/>
      <c r="C334" s="119"/>
      <c r="D334" s="148"/>
      <c r="E334" s="148"/>
      <c r="F334" s="148"/>
      <c r="G334" s="148"/>
      <c r="H334" s="148"/>
      <c r="I334" s="148"/>
      <c r="J334" s="149"/>
      <c r="K334" s="149"/>
      <c r="L334" s="104"/>
      <c r="M334" s="84"/>
    </row>
    <row r="335" spans="1:13" s="8" customFormat="1" ht="15" customHeight="1" x14ac:dyDescent="0.15">
      <c r="A335" s="206" t="s">
        <v>75</v>
      </c>
      <c r="B335" s="207"/>
      <c r="C335" s="204" t="s">
        <v>76</v>
      </c>
      <c r="D335" s="18">
        <v>1</v>
      </c>
      <c r="E335" s="18">
        <v>2</v>
      </c>
      <c r="F335" s="18">
        <v>3</v>
      </c>
      <c r="G335" s="18">
        <v>4</v>
      </c>
      <c r="H335" s="18">
        <v>5</v>
      </c>
      <c r="I335" s="220" t="s">
        <v>22</v>
      </c>
      <c r="J335" s="114" t="s">
        <v>15</v>
      </c>
      <c r="K335" s="18">
        <v>3</v>
      </c>
      <c r="L335" s="18" t="s">
        <v>16</v>
      </c>
      <c r="M335" s="7"/>
    </row>
    <row r="336" spans="1:13" s="8" customFormat="1" ht="29.25" customHeight="1" x14ac:dyDescent="0.15">
      <c r="A336" s="208"/>
      <c r="B336" s="209"/>
      <c r="C336" s="227"/>
      <c r="D336" s="20" t="s">
        <v>29</v>
      </c>
      <c r="E336" s="20" t="s">
        <v>143</v>
      </c>
      <c r="F336" s="20" t="s">
        <v>24</v>
      </c>
      <c r="G336" s="20" t="s">
        <v>136</v>
      </c>
      <c r="H336" s="20" t="s">
        <v>30</v>
      </c>
      <c r="I336" s="221"/>
      <c r="J336" s="21" t="s">
        <v>29</v>
      </c>
      <c r="K336" s="20" t="s">
        <v>24</v>
      </c>
      <c r="L336" s="20" t="s">
        <v>30</v>
      </c>
      <c r="M336" s="7"/>
    </row>
    <row r="337" spans="1:13" s="26" customFormat="1" ht="15" customHeight="1" x14ac:dyDescent="0.15">
      <c r="A337" s="204" t="s">
        <v>11</v>
      </c>
      <c r="B337" s="271" t="s">
        <v>229</v>
      </c>
      <c r="C337" s="204" t="s">
        <v>300</v>
      </c>
      <c r="D337" s="9">
        <v>134</v>
      </c>
      <c r="E337" s="9">
        <v>547</v>
      </c>
      <c r="F337" s="9">
        <v>743</v>
      </c>
      <c r="G337" s="22">
        <v>327</v>
      </c>
      <c r="H337" s="9">
        <v>127</v>
      </c>
      <c r="I337" s="23">
        <v>108</v>
      </c>
      <c r="J337" s="24">
        <f>+D337+E337</f>
        <v>681</v>
      </c>
      <c r="K337" s="9">
        <f>+F337</f>
        <v>743</v>
      </c>
      <c r="L337" s="9">
        <f>+G337+H337</f>
        <v>454</v>
      </c>
      <c r="M337" s="25"/>
    </row>
    <row r="338" spans="1:13" s="8" customFormat="1" ht="15" customHeight="1" x14ac:dyDescent="0.15">
      <c r="A338" s="227"/>
      <c r="B338" s="272"/>
      <c r="C338" s="205"/>
      <c r="D338" s="10">
        <f>+D337/SUM($D337:$I337)*100</f>
        <v>6.7472306143001006</v>
      </c>
      <c r="E338" s="10">
        <f t="shared" ref="E338:I338" si="68">+E337/SUM($D337:$I337)*100</f>
        <v>27.542799597180263</v>
      </c>
      <c r="F338" s="10">
        <f t="shared" si="68"/>
        <v>37.411883182275929</v>
      </c>
      <c r="G338" s="27">
        <f t="shared" si="68"/>
        <v>16.465256797583081</v>
      </c>
      <c r="H338" s="10">
        <f t="shared" si="68"/>
        <v>6.3947633434038265</v>
      </c>
      <c r="I338" s="28">
        <f t="shared" si="68"/>
        <v>5.4380664652567976</v>
      </c>
      <c r="J338" s="78">
        <f>+D338+E338</f>
        <v>34.290030211480364</v>
      </c>
      <c r="K338" s="79">
        <f>+F338</f>
        <v>37.411883182275929</v>
      </c>
      <c r="L338" s="79">
        <f>+G338+H338</f>
        <v>22.860020140986908</v>
      </c>
      <c r="M338" s="7"/>
    </row>
    <row r="339" spans="1:13" s="26" customFormat="1" ht="15" customHeight="1" x14ac:dyDescent="0.15">
      <c r="A339" s="227"/>
      <c r="B339" s="272"/>
      <c r="C339" s="204" t="s">
        <v>185</v>
      </c>
      <c r="D339" s="9">
        <v>176</v>
      </c>
      <c r="E339" s="9">
        <v>646</v>
      </c>
      <c r="F339" s="9">
        <v>785</v>
      </c>
      <c r="G339" s="22">
        <v>340</v>
      </c>
      <c r="H339" s="9">
        <v>130</v>
      </c>
      <c r="I339" s="23">
        <v>106</v>
      </c>
      <c r="J339" s="24">
        <f>+D339+E339</f>
        <v>822</v>
      </c>
      <c r="K339" s="9">
        <f>+F339</f>
        <v>785</v>
      </c>
      <c r="L339" s="9">
        <f>+G339+H339</f>
        <v>470</v>
      </c>
      <c r="M339" s="25"/>
    </row>
    <row r="340" spans="1:13" s="8" customFormat="1" ht="15" customHeight="1" x14ac:dyDescent="0.15">
      <c r="A340" s="227"/>
      <c r="B340" s="272"/>
      <c r="C340" s="205"/>
      <c r="D340" s="10">
        <f t="shared" ref="D340:I340" si="69">+D339/SUM($D339:$I339)*100</f>
        <v>8.0622995877233166</v>
      </c>
      <c r="E340" s="10">
        <f t="shared" si="69"/>
        <v>29.592304168575357</v>
      </c>
      <c r="F340" s="10">
        <f t="shared" si="69"/>
        <v>35.959688502061383</v>
      </c>
      <c r="G340" s="27">
        <f t="shared" si="69"/>
        <v>15.574896930829135</v>
      </c>
      <c r="H340" s="10">
        <f t="shared" si="69"/>
        <v>5.9551076500229039</v>
      </c>
      <c r="I340" s="28">
        <f t="shared" si="69"/>
        <v>4.8557031607879066</v>
      </c>
      <c r="J340" s="78">
        <f>+D340+E340</f>
        <v>37.65460375629867</v>
      </c>
      <c r="K340" s="79">
        <f>+F340</f>
        <v>35.959688502061383</v>
      </c>
      <c r="L340" s="79">
        <f>+G340+H340</f>
        <v>21.53000458085204</v>
      </c>
      <c r="M340" s="7"/>
    </row>
    <row r="341" spans="1:13" s="26" customFormat="1" ht="15" customHeight="1" x14ac:dyDescent="0.15">
      <c r="A341" s="227"/>
      <c r="B341" s="272"/>
      <c r="C341" s="204" t="s">
        <v>259</v>
      </c>
      <c r="D341" s="9">
        <v>124</v>
      </c>
      <c r="E341" s="9">
        <v>594</v>
      </c>
      <c r="F341" s="9">
        <v>855</v>
      </c>
      <c r="G341" s="9">
        <v>362</v>
      </c>
      <c r="H341" s="9">
        <v>151</v>
      </c>
      <c r="I341" s="23">
        <v>104</v>
      </c>
      <c r="J341" s="24">
        <v>718</v>
      </c>
      <c r="K341" s="9">
        <v>855</v>
      </c>
      <c r="L341" s="9">
        <v>513</v>
      </c>
      <c r="M341" s="25"/>
    </row>
    <row r="342" spans="1:13" s="8" customFormat="1" ht="15" customHeight="1" x14ac:dyDescent="0.15">
      <c r="A342" s="205"/>
      <c r="B342" s="273"/>
      <c r="C342" s="205"/>
      <c r="D342" s="68">
        <v>5.6621004566210047</v>
      </c>
      <c r="E342" s="68">
        <v>27.123287671232877</v>
      </c>
      <c r="F342" s="68">
        <v>39.041095890410958</v>
      </c>
      <c r="G342" s="68">
        <v>16.529680365296802</v>
      </c>
      <c r="H342" s="68">
        <v>6.8949771689497714</v>
      </c>
      <c r="I342" s="94">
        <v>4.7488584474885842</v>
      </c>
      <c r="J342" s="150">
        <v>32.785388127853878</v>
      </c>
      <c r="K342" s="68">
        <v>39.041095890410958</v>
      </c>
      <c r="L342" s="68">
        <v>23.424657534246574</v>
      </c>
      <c r="M342" s="7"/>
    </row>
    <row r="343" spans="1:13" s="26" customFormat="1" ht="15" customHeight="1" x14ac:dyDescent="0.15">
      <c r="A343" s="204" t="s">
        <v>181</v>
      </c>
      <c r="B343" s="228" t="s">
        <v>230</v>
      </c>
      <c r="C343" s="204" t="s">
        <v>300</v>
      </c>
      <c r="D343" s="9">
        <v>711</v>
      </c>
      <c r="E343" s="9">
        <v>814</v>
      </c>
      <c r="F343" s="9">
        <v>321</v>
      </c>
      <c r="G343" s="22">
        <v>30</v>
      </c>
      <c r="H343" s="9">
        <v>17</v>
      </c>
      <c r="I343" s="23">
        <v>93</v>
      </c>
      <c r="J343" s="24">
        <f>+D343+E343</f>
        <v>1525</v>
      </c>
      <c r="K343" s="9">
        <f>+F343</f>
        <v>321</v>
      </c>
      <c r="L343" s="9">
        <f>+G343+H343</f>
        <v>47</v>
      </c>
      <c r="M343" s="25"/>
    </row>
    <row r="344" spans="1:13" s="8" customFormat="1" ht="15" customHeight="1" x14ac:dyDescent="0.15">
      <c r="A344" s="227"/>
      <c r="B344" s="229"/>
      <c r="C344" s="205"/>
      <c r="D344" s="10">
        <f>+D343/SUM($D343:$I343)*100</f>
        <v>35.800604229607252</v>
      </c>
      <c r="E344" s="10">
        <f t="shared" ref="E344:I344" si="70">+E343/SUM($D343:$I343)*100</f>
        <v>40.986908358509567</v>
      </c>
      <c r="F344" s="10">
        <f t="shared" si="70"/>
        <v>16.163141993957701</v>
      </c>
      <c r="G344" s="27">
        <f t="shared" si="70"/>
        <v>1.5105740181268883</v>
      </c>
      <c r="H344" s="10">
        <f t="shared" si="70"/>
        <v>0.85599194360523667</v>
      </c>
      <c r="I344" s="28">
        <f t="shared" si="70"/>
        <v>4.6827794561933533</v>
      </c>
      <c r="J344" s="78">
        <f>+D344+E344</f>
        <v>76.787512588116812</v>
      </c>
      <c r="K344" s="79">
        <f>+F344</f>
        <v>16.163141993957701</v>
      </c>
      <c r="L344" s="79">
        <f>+G344+H344</f>
        <v>2.3665659617321251</v>
      </c>
      <c r="M344" s="7"/>
    </row>
    <row r="345" spans="1:13" s="26" customFormat="1" ht="15" customHeight="1" x14ac:dyDescent="0.15">
      <c r="A345" s="227"/>
      <c r="B345" s="229"/>
      <c r="C345" s="204" t="s">
        <v>185</v>
      </c>
      <c r="D345" s="9">
        <v>899</v>
      </c>
      <c r="E345" s="9">
        <v>877</v>
      </c>
      <c r="F345" s="9">
        <v>269</v>
      </c>
      <c r="G345" s="22">
        <v>31</v>
      </c>
      <c r="H345" s="9">
        <v>15</v>
      </c>
      <c r="I345" s="23">
        <v>92</v>
      </c>
      <c r="J345" s="24">
        <f>+D345+E345</f>
        <v>1776</v>
      </c>
      <c r="K345" s="9">
        <f>+F345</f>
        <v>269</v>
      </c>
      <c r="L345" s="9">
        <f>+G345+H345</f>
        <v>46</v>
      </c>
      <c r="M345" s="25"/>
    </row>
    <row r="346" spans="1:13" s="8" customFormat="1" ht="15" customHeight="1" x14ac:dyDescent="0.15">
      <c r="A346" s="227"/>
      <c r="B346" s="229"/>
      <c r="C346" s="205"/>
      <c r="D346" s="10">
        <f t="shared" ref="D346:I346" si="71">+D345/SUM($D345:$I345)*100</f>
        <v>41.181859825927624</v>
      </c>
      <c r="E346" s="10">
        <f t="shared" si="71"/>
        <v>40.174072377462203</v>
      </c>
      <c r="F346" s="10">
        <f t="shared" si="71"/>
        <v>12.322491983508934</v>
      </c>
      <c r="G346" s="27">
        <f t="shared" si="71"/>
        <v>1.4200641319285385</v>
      </c>
      <c r="H346" s="10">
        <f t="shared" si="71"/>
        <v>0.6871278057718736</v>
      </c>
      <c r="I346" s="28">
        <f t="shared" si="71"/>
        <v>4.2143838754008245</v>
      </c>
      <c r="J346" s="78">
        <f>+D346+E346</f>
        <v>81.355932203389827</v>
      </c>
      <c r="K346" s="79">
        <f>+F346</f>
        <v>12.322491983508934</v>
      </c>
      <c r="L346" s="79">
        <f>+G346+H346</f>
        <v>2.1071919377004122</v>
      </c>
      <c r="M346" s="7"/>
    </row>
    <row r="347" spans="1:13" s="26" customFormat="1" ht="15" customHeight="1" x14ac:dyDescent="0.15">
      <c r="A347" s="227"/>
      <c r="B347" s="229"/>
      <c r="C347" s="204" t="s">
        <v>259</v>
      </c>
      <c r="D347" s="9">
        <v>780</v>
      </c>
      <c r="E347" s="9">
        <v>951</v>
      </c>
      <c r="F347" s="9">
        <v>311</v>
      </c>
      <c r="G347" s="9">
        <v>33</v>
      </c>
      <c r="H347" s="9">
        <v>16</v>
      </c>
      <c r="I347" s="23">
        <v>99</v>
      </c>
      <c r="J347" s="24">
        <v>1731</v>
      </c>
      <c r="K347" s="9">
        <v>311</v>
      </c>
      <c r="L347" s="9">
        <v>49</v>
      </c>
      <c r="M347" s="25"/>
    </row>
    <row r="348" spans="1:13" s="8" customFormat="1" ht="15" customHeight="1" x14ac:dyDescent="0.15">
      <c r="A348" s="205"/>
      <c r="B348" s="230"/>
      <c r="C348" s="205"/>
      <c r="D348" s="68">
        <v>35.61643835616438</v>
      </c>
      <c r="E348" s="68">
        <v>43.424657534246577</v>
      </c>
      <c r="F348" s="68">
        <v>14.200913242009133</v>
      </c>
      <c r="G348" s="68">
        <v>1.5068493150684932</v>
      </c>
      <c r="H348" s="68">
        <v>0.73059360730593603</v>
      </c>
      <c r="I348" s="94">
        <v>4.5205479452054798</v>
      </c>
      <c r="J348" s="117">
        <v>79.041095890410958</v>
      </c>
      <c r="K348" s="68">
        <v>14.200913242009133</v>
      </c>
      <c r="L348" s="68">
        <v>2.237442922374429</v>
      </c>
      <c r="M348" s="7"/>
    </row>
    <row r="349" spans="1:13" s="26" customFormat="1" ht="15" customHeight="1" x14ac:dyDescent="0.15">
      <c r="A349" s="204" t="s">
        <v>329</v>
      </c>
      <c r="B349" s="228" t="s">
        <v>231</v>
      </c>
      <c r="C349" s="204" t="s">
        <v>300</v>
      </c>
      <c r="D349" s="9">
        <v>665</v>
      </c>
      <c r="E349" s="9">
        <v>816</v>
      </c>
      <c r="F349" s="9">
        <v>358</v>
      </c>
      <c r="G349" s="22">
        <v>30</v>
      </c>
      <c r="H349" s="9">
        <v>20</v>
      </c>
      <c r="I349" s="23">
        <v>97</v>
      </c>
      <c r="J349" s="24">
        <f>+D349+E349</f>
        <v>1481</v>
      </c>
      <c r="K349" s="9">
        <f>+F349</f>
        <v>358</v>
      </c>
      <c r="L349" s="9">
        <f>+G349+H349</f>
        <v>50</v>
      </c>
      <c r="M349" s="25"/>
    </row>
    <row r="350" spans="1:13" s="8" customFormat="1" ht="15" customHeight="1" x14ac:dyDescent="0.15">
      <c r="A350" s="227"/>
      <c r="B350" s="229"/>
      <c r="C350" s="205"/>
      <c r="D350" s="10">
        <f>+D349/SUM($D349:$I349)*100</f>
        <v>33.484390735146022</v>
      </c>
      <c r="E350" s="10">
        <f t="shared" ref="E350:I350" si="72">+E349/SUM($D349:$I349)*100</f>
        <v>41.087613293051362</v>
      </c>
      <c r="F350" s="10">
        <f t="shared" si="72"/>
        <v>18.026183282980863</v>
      </c>
      <c r="G350" s="27">
        <f t="shared" si="72"/>
        <v>1.5105740181268883</v>
      </c>
      <c r="H350" s="10">
        <f t="shared" si="72"/>
        <v>1.0070493454179255</v>
      </c>
      <c r="I350" s="28">
        <f t="shared" si="72"/>
        <v>4.8841893252769388</v>
      </c>
      <c r="J350" s="78">
        <f>+D350+E350</f>
        <v>74.572004028197384</v>
      </c>
      <c r="K350" s="79">
        <f>+F350</f>
        <v>18.026183282980863</v>
      </c>
      <c r="L350" s="79">
        <f>+G350+H350</f>
        <v>2.5176233635448138</v>
      </c>
      <c r="M350" s="7"/>
    </row>
    <row r="351" spans="1:13" s="26" customFormat="1" ht="15" customHeight="1" x14ac:dyDescent="0.15">
      <c r="A351" s="227"/>
      <c r="B351" s="229"/>
      <c r="C351" s="204" t="s">
        <v>185</v>
      </c>
      <c r="D351" s="9">
        <v>842</v>
      </c>
      <c r="E351" s="9">
        <v>866</v>
      </c>
      <c r="F351" s="9">
        <v>318</v>
      </c>
      <c r="G351" s="22">
        <v>44</v>
      </c>
      <c r="H351" s="9">
        <v>17</v>
      </c>
      <c r="I351" s="23">
        <v>96</v>
      </c>
      <c r="J351" s="24">
        <f>+D351+E351</f>
        <v>1708</v>
      </c>
      <c r="K351" s="9">
        <f>+F351</f>
        <v>318</v>
      </c>
      <c r="L351" s="9">
        <f>+G351+H351</f>
        <v>61</v>
      </c>
      <c r="M351" s="25"/>
    </row>
    <row r="352" spans="1:13" s="8" customFormat="1" ht="15" customHeight="1" x14ac:dyDescent="0.15">
      <c r="A352" s="227"/>
      <c r="B352" s="229"/>
      <c r="C352" s="205"/>
      <c r="D352" s="10">
        <f t="shared" ref="D352:I352" si="73">+D351/SUM($D351:$I351)*100</f>
        <v>38.5707741639945</v>
      </c>
      <c r="E352" s="10">
        <f t="shared" si="73"/>
        <v>39.670178653229499</v>
      </c>
      <c r="F352" s="10">
        <f t="shared" si="73"/>
        <v>14.567109482363719</v>
      </c>
      <c r="G352" s="27">
        <f t="shared" si="73"/>
        <v>2.0155748969308291</v>
      </c>
      <c r="H352" s="10">
        <f t="shared" si="73"/>
        <v>0.7787448465414567</v>
      </c>
      <c r="I352" s="28">
        <f t="shared" si="73"/>
        <v>4.3976179569399907</v>
      </c>
      <c r="J352" s="78">
        <f>+D352+E352</f>
        <v>78.240952817223999</v>
      </c>
      <c r="K352" s="79">
        <f>+F352</f>
        <v>14.567109482363719</v>
      </c>
      <c r="L352" s="79">
        <f>+G352+H352</f>
        <v>2.7943197434722857</v>
      </c>
      <c r="M352" s="7"/>
    </row>
    <row r="353" spans="1:13" s="26" customFormat="1" ht="15" customHeight="1" x14ac:dyDescent="0.15">
      <c r="A353" s="227"/>
      <c r="B353" s="229"/>
      <c r="C353" s="204" t="s">
        <v>259</v>
      </c>
      <c r="D353" s="9">
        <v>703</v>
      </c>
      <c r="E353" s="9">
        <v>939</v>
      </c>
      <c r="F353" s="9">
        <v>388</v>
      </c>
      <c r="G353" s="9">
        <v>30</v>
      </c>
      <c r="H353" s="9">
        <v>27</v>
      </c>
      <c r="I353" s="23">
        <v>103</v>
      </c>
      <c r="J353" s="24">
        <v>1642</v>
      </c>
      <c r="K353" s="9">
        <v>388</v>
      </c>
      <c r="L353" s="9">
        <v>57</v>
      </c>
      <c r="M353" s="25"/>
    </row>
    <row r="354" spans="1:13" s="8" customFormat="1" ht="15" customHeight="1" x14ac:dyDescent="0.15">
      <c r="A354" s="205"/>
      <c r="B354" s="230"/>
      <c r="C354" s="205"/>
      <c r="D354" s="68">
        <v>32.100456621004561</v>
      </c>
      <c r="E354" s="68">
        <v>42.876712328767127</v>
      </c>
      <c r="F354" s="68">
        <v>17.716894977168952</v>
      </c>
      <c r="G354" s="68">
        <v>1.3698630136986301</v>
      </c>
      <c r="H354" s="68">
        <v>1.2328767123287672</v>
      </c>
      <c r="I354" s="94">
        <v>4.7031963470319633</v>
      </c>
      <c r="J354" s="150">
        <v>74.977168949771695</v>
      </c>
      <c r="K354" s="68">
        <v>17.716894977168952</v>
      </c>
      <c r="L354" s="68">
        <v>2.602739726027397</v>
      </c>
      <c r="M354" s="7"/>
    </row>
    <row r="355" spans="1:13" s="26" customFormat="1" ht="15" customHeight="1" x14ac:dyDescent="0.15">
      <c r="A355" s="204" t="s">
        <v>330</v>
      </c>
      <c r="B355" s="228" t="s">
        <v>232</v>
      </c>
      <c r="C355" s="204" t="s">
        <v>300</v>
      </c>
      <c r="D355" s="9">
        <v>157</v>
      </c>
      <c r="E355" s="9">
        <v>491</v>
      </c>
      <c r="F355" s="9">
        <v>722</v>
      </c>
      <c r="G355" s="22">
        <v>333</v>
      </c>
      <c r="H355" s="9">
        <v>187</v>
      </c>
      <c r="I355" s="23">
        <v>96</v>
      </c>
      <c r="J355" s="24">
        <f>+D355+E355</f>
        <v>648</v>
      </c>
      <c r="K355" s="9">
        <f>+F355</f>
        <v>722</v>
      </c>
      <c r="L355" s="9">
        <f>+G355+H355</f>
        <v>520</v>
      </c>
      <c r="M355" s="25"/>
    </row>
    <row r="356" spans="1:13" s="8" customFormat="1" ht="15" customHeight="1" x14ac:dyDescent="0.15">
      <c r="A356" s="227"/>
      <c r="B356" s="229"/>
      <c r="C356" s="205"/>
      <c r="D356" s="10">
        <f>+D355/SUM($D355:$I355)*100</f>
        <v>7.905337361530715</v>
      </c>
      <c r="E356" s="10">
        <f t="shared" ref="E356:I356" si="74">+E355/SUM($D355:$I355)*100</f>
        <v>24.72306143001007</v>
      </c>
      <c r="F356" s="10">
        <f t="shared" si="74"/>
        <v>36.354481369587113</v>
      </c>
      <c r="G356" s="27">
        <f t="shared" si="74"/>
        <v>16.76737160120846</v>
      </c>
      <c r="H356" s="10">
        <f t="shared" si="74"/>
        <v>9.4159113796576026</v>
      </c>
      <c r="I356" s="28">
        <f t="shared" si="74"/>
        <v>4.833836858006042</v>
      </c>
      <c r="J356" s="78">
        <f>+D356+E356</f>
        <v>32.628398791540782</v>
      </c>
      <c r="K356" s="79">
        <f>+F356</f>
        <v>36.354481369587113</v>
      </c>
      <c r="L356" s="79">
        <f>+G356+H356</f>
        <v>26.183282980866061</v>
      </c>
      <c r="M356" s="7"/>
    </row>
    <row r="357" spans="1:13" s="26" customFormat="1" ht="15" customHeight="1" x14ac:dyDescent="0.15">
      <c r="A357" s="227"/>
      <c r="B357" s="229"/>
      <c r="C357" s="204" t="s">
        <v>185</v>
      </c>
      <c r="D357" s="9">
        <v>232</v>
      </c>
      <c r="E357" s="9">
        <v>542</v>
      </c>
      <c r="F357" s="9">
        <v>759</v>
      </c>
      <c r="G357" s="22">
        <v>364</v>
      </c>
      <c r="H357" s="9">
        <v>187</v>
      </c>
      <c r="I357" s="23">
        <v>99</v>
      </c>
      <c r="J357" s="24">
        <f>+D357+E357</f>
        <v>774</v>
      </c>
      <c r="K357" s="9">
        <f>+F357</f>
        <v>759</v>
      </c>
      <c r="L357" s="9">
        <f>+G357+H357</f>
        <v>551</v>
      </c>
      <c r="M357" s="25"/>
    </row>
    <row r="358" spans="1:13" s="8" customFormat="1" ht="15" customHeight="1" x14ac:dyDescent="0.15">
      <c r="A358" s="227"/>
      <c r="B358" s="229"/>
      <c r="C358" s="205"/>
      <c r="D358" s="10">
        <f t="shared" ref="D358:I358" si="75">+D357/SUM($D357:$I357)*100</f>
        <v>10.627576729271643</v>
      </c>
      <c r="E358" s="10">
        <f t="shared" si="75"/>
        <v>24.828218048557034</v>
      </c>
      <c r="F358" s="10">
        <f t="shared" si="75"/>
        <v>34.768666972056799</v>
      </c>
      <c r="G358" s="27">
        <f t="shared" si="75"/>
        <v>16.674301420064133</v>
      </c>
      <c r="H358" s="10">
        <f t="shared" si="75"/>
        <v>8.5661933119560238</v>
      </c>
      <c r="I358" s="28">
        <f t="shared" si="75"/>
        <v>4.5350435180943656</v>
      </c>
      <c r="J358" s="78">
        <f>+D358+E358</f>
        <v>35.455794777828679</v>
      </c>
      <c r="K358" s="79">
        <f>+F358</f>
        <v>34.768666972056799</v>
      </c>
      <c r="L358" s="79">
        <f>+G358+H358</f>
        <v>25.240494732020156</v>
      </c>
      <c r="M358" s="7"/>
    </row>
    <row r="359" spans="1:13" s="26" customFormat="1" ht="15" customHeight="1" x14ac:dyDescent="0.15">
      <c r="A359" s="227"/>
      <c r="B359" s="229"/>
      <c r="C359" s="204" t="s">
        <v>259</v>
      </c>
      <c r="D359" s="9">
        <v>169</v>
      </c>
      <c r="E359" s="9">
        <v>497</v>
      </c>
      <c r="F359" s="9">
        <v>804</v>
      </c>
      <c r="G359" s="9">
        <v>376</v>
      </c>
      <c r="H359" s="9">
        <v>233</v>
      </c>
      <c r="I359" s="23">
        <v>111</v>
      </c>
      <c r="J359" s="24">
        <v>666</v>
      </c>
      <c r="K359" s="9">
        <v>804</v>
      </c>
      <c r="L359" s="9">
        <v>609</v>
      </c>
      <c r="M359" s="25"/>
    </row>
    <row r="360" spans="1:13" s="8" customFormat="1" ht="15" customHeight="1" x14ac:dyDescent="0.15">
      <c r="A360" s="205"/>
      <c r="B360" s="230"/>
      <c r="C360" s="205"/>
      <c r="D360" s="68">
        <v>7.7168949771689501</v>
      </c>
      <c r="E360" s="68">
        <v>22.69406392694064</v>
      </c>
      <c r="F360" s="68">
        <v>36.712328767123289</v>
      </c>
      <c r="G360" s="68">
        <v>17.168949771689498</v>
      </c>
      <c r="H360" s="68">
        <v>10.639269406392694</v>
      </c>
      <c r="I360" s="94">
        <v>5.0684931506849313</v>
      </c>
      <c r="J360" s="150">
        <v>30.410958904109592</v>
      </c>
      <c r="K360" s="68">
        <v>36.712328767123289</v>
      </c>
      <c r="L360" s="68">
        <v>27.80821917808219</v>
      </c>
      <c r="M360" s="7"/>
    </row>
    <row r="361" spans="1:13" s="8" customFormat="1" ht="15" customHeight="1" x14ac:dyDescent="0.15">
      <c r="A361" s="151"/>
      <c r="B361" s="143"/>
      <c r="C361" s="119"/>
      <c r="D361" s="120"/>
      <c r="E361" s="120"/>
      <c r="F361" s="120"/>
      <c r="G361" s="120"/>
      <c r="H361" s="124"/>
      <c r="I361" s="124"/>
      <c r="J361" s="124"/>
      <c r="K361" s="124"/>
      <c r="L361" s="124"/>
      <c r="M361" s="7"/>
    </row>
    <row r="362" spans="1:13" s="85" customFormat="1" ht="15" customHeight="1" x14ac:dyDescent="0.15">
      <c r="A362" s="206" t="s">
        <v>75</v>
      </c>
      <c r="B362" s="207"/>
      <c r="C362" s="204" t="s">
        <v>76</v>
      </c>
      <c r="D362" s="152">
        <v>1</v>
      </c>
      <c r="E362" s="152">
        <v>2</v>
      </c>
      <c r="F362" s="152">
        <v>3</v>
      </c>
      <c r="G362" s="152">
        <v>4</v>
      </c>
      <c r="H362" s="152">
        <v>5</v>
      </c>
      <c r="I362" s="231" t="s">
        <v>22</v>
      </c>
      <c r="J362" s="87"/>
      <c r="K362" s="87"/>
      <c r="L362" s="104"/>
      <c r="M362" s="84"/>
    </row>
    <row r="363" spans="1:13" s="85" customFormat="1" ht="15" customHeight="1" x14ac:dyDescent="0.15">
      <c r="A363" s="208"/>
      <c r="B363" s="209"/>
      <c r="C363" s="227"/>
      <c r="D363" s="153" t="s">
        <v>38</v>
      </c>
      <c r="E363" s="153" t="s">
        <v>39</v>
      </c>
      <c r="F363" s="153" t="s">
        <v>40</v>
      </c>
      <c r="G363" s="153" t="s">
        <v>42</v>
      </c>
      <c r="H363" s="153" t="s">
        <v>41</v>
      </c>
      <c r="I363" s="232"/>
      <c r="J363" s="154"/>
      <c r="K363" s="154"/>
      <c r="L363" s="104"/>
      <c r="M363" s="84"/>
    </row>
    <row r="364" spans="1:13" s="26" customFormat="1" ht="15" customHeight="1" x14ac:dyDescent="0.15">
      <c r="A364" s="265" t="s">
        <v>182</v>
      </c>
      <c r="B364" s="268" t="s">
        <v>233</v>
      </c>
      <c r="C364" s="225" t="s">
        <v>258</v>
      </c>
      <c r="D364" s="9">
        <v>103</v>
      </c>
      <c r="E364" s="9">
        <v>62</v>
      </c>
      <c r="F364" s="9">
        <v>226</v>
      </c>
      <c r="G364" s="9">
        <v>1032</v>
      </c>
      <c r="H364" s="9">
        <v>471</v>
      </c>
      <c r="I364" s="9">
        <v>92</v>
      </c>
      <c r="J364" s="66"/>
      <c r="K364" s="44"/>
      <c r="L364" s="155"/>
      <c r="M364" s="25"/>
    </row>
    <row r="365" spans="1:13" s="85" customFormat="1" ht="15" customHeight="1" x14ac:dyDescent="0.15">
      <c r="A365" s="266"/>
      <c r="B365" s="269"/>
      <c r="C365" s="226"/>
      <c r="D365" s="68">
        <f>+D364/SUM($D364:$I364)*100</f>
        <v>5.1863041289023162</v>
      </c>
      <c r="E365" s="68">
        <f>+E364/SUM($D364:$I364)*100</f>
        <v>3.1218529707955689</v>
      </c>
      <c r="F365" s="68">
        <f>+F364/SUM($D364:$I364)*100</f>
        <v>11.379657603222558</v>
      </c>
      <c r="G365" s="68">
        <f t="shared" ref="G365:H365" si="76">+G364/SUM($D364:$I364)*100</f>
        <v>51.963746223564954</v>
      </c>
      <c r="H365" s="68">
        <f t="shared" si="76"/>
        <v>23.716012084592144</v>
      </c>
      <c r="I365" s="68">
        <f>+I364/SUM($D364:$I364)*100</f>
        <v>4.6324269889224574</v>
      </c>
      <c r="J365" s="156"/>
      <c r="K365" s="149"/>
      <c r="L365" s="104"/>
      <c r="M365" s="84"/>
    </row>
    <row r="366" spans="1:13" s="26" customFormat="1" ht="15" customHeight="1" x14ac:dyDescent="0.15">
      <c r="A366" s="266"/>
      <c r="B366" s="269"/>
      <c r="C366" s="204" t="s">
        <v>185</v>
      </c>
      <c r="D366" s="9">
        <v>148</v>
      </c>
      <c r="E366" s="9">
        <v>80</v>
      </c>
      <c r="F366" s="9">
        <v>256</v>
      </c>
      <c r="G366" s="22">
        <v>1197</v>
      </c>
      <c r="H366" s="9">
        <v>405</v>
      </c>
      <c r="I366" s="9">
        <v>97</v>
      </c>
      <c r="J366" s="66"/>
      <c r="K366" s="44"/>
      <c r="L366" s="155"/>
      <c r="M366" s="25"/>
    </row>
    <row r="367" spans="1:13" s="85" customFormat="1" ht="15" customHeight="1" x14ac:dyDescent="0.15">
      <c r="A367" s="266"/>
      <c r="B367" s="269"/>
      <c r="C367" s="205"/>
      <c r="D367" s="10">
        <f t="shared" ref="D367:I367" si="77">+D366/SUM($D366:$I366)*100</f>
        <v>6.7796610169491522</v>
      </c>
      <c r="E367" s="10">
        <f t="shared" si="77"/>
        <v>3.6646816307833259</v>
      </c>
      <c r="F367" s="10">
        <f t="shared" si="77"/>
        <v>11.726981218506642</v>
      </c>
      <c r="G367" s="27">
        <f t="shared" si="77"/>
        <v>54.832798900595513</v>
      </c>
      <c r="H367" s="10">
        <f t="shared" si="77"/>
        <v>18.552450755840585</v>
      </c>
      <c r="I367" s="10">
        <f t="shared" si="77"/>
        <v>4.443426477324782</v>
      </c>
      <c r="J367" s="156"/>
      <c r="K367" s="149"/>
      <c r="L367" s="104"/>
      <c r="M367" s="84"/>
    </row>
    <row r="368" spans="1:13" s="26" customFormat="1" ht="15" customHeight="1" x14ac:dyDescent="0.15">
      <c r="A368" s="266"/>
      <c r="B368" s="269"/>
      <c r="C368" s="204" t="s">
        <v>259</v>
      </c>
      <c r="D368" s="9">
        <v>137</v>
      </c>
      <c r="E368" s="9">
        <v>81</v>
      </c>
      <c r="F368" s="9">
        <v>292</v>
      </c>
      <c r="G368" s="9">
        <v>1155</v>
      </c>
      <c r="H368" s="9">
        <v>429</v>
      </c>
      <c r="I368" s="9">
        <v>96</v>
      </c>
      <c r="J368" s="66"/>
      <c r="K368" s="44"/>
      <c r="L368" s="155"/>
      <c r="M368" s="25"/>
    </row>
    <row r="369" spans="1:13" s="85" customFormat="1" ht="15" customHeight="1" x14ac:dyDescent="0.15">
      <c r="A369" s="267"/>
      <c r="B369" s="270"/>
      <c r="C369" s="205"/>
      <c r="D369" s="68">
        <v>6.2557077625570781</v>
      </c>
      <c r="E369" s="68">
        <v>3.6986301369863015</v>
      </c>
      <c r="F369" s="68">
        <v>13.333333333333334</v>
      </c>
      <c r="G369" s="68">
        <v>52.739726027397261</v>
      </c>
      <c r="H369" s="68">
        <v>19.589041095890412</v>
      </c>
      <c r="I369" s="68">
        <v>4.3835616438356162</v>
      </c>
      <c r="J369" s="156"/>
      <c r="K369" s="149"/>
      <c r="L369" s="104"/>
      <c r="M369" s="84"/>
    </row>
    <row r="370" spans="1:13" s="85" customFormat="1" ht="15" customHeight="1" x14ac:dyDescent="0.15">
      <c r="A370" s="157"/>
      <c r="B370" s="158"/>
      <c r="C370" s="159"/>
      <c r="D370" s="160"/>
      <c r="E370" s="160"/>
      <c r="F370" s="160"/>
      <c r="G370" s="160"/>
      <c r="H370" s="160"/>
      <c r="I370" s="160"/>
      <c r="J370" s="149"/>
      <c r="K370" s="149"/>
      <c r="L370" s="149"/>
      <c r="M370" s="84"/>
    </row>
    <row r="371" spans="1:13" s="85" customFormat="1" ht="15" customHeight="1" x14ac:dyDescent="0.15">
      <c r="A371" s="206" t="s">
        <v>75</v>
      </c>
      <c r="B371" s="207"/>
      <c r="C371" s="204" t="s">
        <v>76</v>
      </c>
      <c r="D371" s="152">
        <v>1</v>
      </c>
      <c r="E371" s="152">
        <v>2</v>
      </c>
      <c r="F371" s="152">
        <v>3</v>
      </c>
      <c r="G371" s="152">
        <v>4</v>
      </c>
      <c r="H371" s="152">
        <v>5</v>
      </c>
      <c r="I371" s="152">
        <v>6</v>
      </c>
      <c r="J371" s="231" t="s">
        <v>22</v>
      </c>
      <c r="K371" s="87"/>
      <c r="L371" s="87"/>
      <c r="M371" s="84"/>
    </row>
    <row r="372" spans="1:13" s="85" customFormat="1" ht="30" customHeight="1" x14ac:dyDescent="0.15">
      <c r="A372" s="208"/>
      <c r="B372" s="209"/>
      <c r="C372" s="205"/>
      <c r="D372" s="161" t="s">
        <v>43</v>
      </c>
      <c r="E372" s="161" t="s">
        <v>44</v>
      </c>
      <c r="F372" s="161" t="s">
        <v>86</v>
      </c>
      <c r="G372" s="161" t="s">
        <v>45</v>
      </c>
      <c r="H372" s="161" t="s">
        <v>46</v>
      </c>
      <c r="I372" s="161" t="s">
        <v>47</v>
      </c>
      <c r="J372" s="232"/>
      <c r="K372" s="154"/>
      <c r="L372" s="154"/>
      <c r="M372" s="84"/>
    </row>
    <row r="373" spans="1:13" s="26" customFormat="1" ht="15" customHeight="1" x14ac:dyDescent="0.15">
      <c r="A373" s="265" t="s">
        <v>331</v>
      </c>
      <c r="B373" s="244" t="s">
        <v>234</v>
      </c>
      <c r="C373" s="204" t="s">
        <v>300</v>
      </c>
      <c r="D373" s="9">
        <v>145</v>
      </c>
      <c r="E373" s="9">
        <v>17</v>
      </c>
      <c r="F373" s="9">
        <v>48</v>
      </c>
      <c r="G373" s="22">
        <v>1448</v>
      </c>
      <c r="H373" s="9">
        <v>130</v>
      </c>
      <c r="I373" s="64">
        <v>76</v>
      </c>
      <c r="J373" s="9">
        <v>122</v>
      </c>
      <c r="K373" s="44"/>
      <c r="L373" s="44"/>
      <c r="M373" s="25"/>
    </row>
    <row r="374" spans="1:13" s="85" customFormat="1" ht="15" customHeight="1" x14ac:dyDescent="0.15">
      <c r="A374" s="266"/>
      <c r="B374" s="245"/>
      <c r="C374" s="205"/>
      <c r="D374" s="10">
        <f>+D373/SUM($D373:$J373)*100</f>
        <v>7.3011077542799594</v>
      </c>
      <c r="E374" s="10">
        <f t="shared" ref="E374:J374" si="78">+E373/SUM($D373:$J373)*100</f>
        <v>0.85599194360523667</v>
      </c>
      <c r="F374" s="10">
        <f>+F373/SUM($D373:$J373)*100</f>
        <v>2.416918429003021</v>
      </c>
      <c r="G374" s="10">
        <f t="shared" si="78"/>
        <v>72.910372608257802</v>
      </c>
      <c r="H374" s="10">
        <f t="shared" si="78"/>
        <v>6.545820745216516</v>
      </c>
      <c r="I374" s="10">
        <f t="shared" si="78"/>
        <v>3.8267875125881168</v>
      </c>
      <c r="J374" s="10">
        <f t="shared" si="78"/>
        <v>6.143001007049345</v>
      </c>
      <c r="K374" s="149"/>
      <c r="L374" s="149"/>
      <c r="M374" s="84"/>
    </row>
    <row r="375" spans="1:13" s="26" customFormat="1" ht="15" customHeight="1" x14ac:dyDescent="0.15">
      <c r="A375" s="266"/>
      <c r="B375" s="245"/>
      <c r="C375" s="204" t="s">
        <v>185</v>
      </c>
      <c r="D375" s="9">
        <v>170</v>
      </c>
      <c r="E375" s="9">
        <v>20</v>
      </c>
      <c r="F375" s="9">
        <v>61</v>
      </c>
      <c r="G375" s="22">
        <v>1569</v>
      </c>
      <c r="H375" s="9">
        <v>135</v>
      </c>
      <c r="I375" s="64">
        <v>116</v>
      </c>
      <c r="J375" s="9">
        <v>112</v>
      </c>
      <c r="K375" s="44"/>
      <c r="L375" s="44"/>
      <c r="M375" s="25"/>
    </row>
    <row r="376" spans="1:13" s="85" customFormat="1" ht="15" customHeight="1" x14ac:dyDescent="0.15">
      <c r="A376" s="266"/>
      <c r="B376" s="245"/>
      <c r="C376" s="205"/>
      <c r="D376" s="10">
        <f>+D375/SUM($D375:$J375)*100</f>
        <v>7.7874484654145677</v>
      </c>
      <c r="E376" s="10">
        <f t="shared" ref="E376:J376" si="79">+E375/SUM($D375:$J375)*100</f>
        <v>0.91617040769583147</v>
      </c>
      <c r="F376" s="10">
        <f t="shared" si="79"/>
        <v>2.7943197434722857</v>
      </c>
      <c r="G376" s="10">
        <f t="shared" si="79"/>
        <v>71.873568483737969</v>
      </c>
      <c r="H376" s="10">
        <f t="shared" si="79"/>
        <v>6.1841502519468623</v>
      </c>
      <c r="I376" s="10">
        <f t="shared" si="79"/>
        <v>5.3137883646358217</v>
      </c>
      <c r="J376" s="10">
        <f t="shared" si="79"/>
        <v>5.1305542830966564</v>
      </c>
      <c r="K376" s="149"/>
      <c r="L376" s="149"/>
      <c r="M376" s="84"/>
    </row>
    <row r="377" spans="1:13" s="26" customFormat="1" ht="15" customHeight="1" x14ac:dyDescent="0.15">
      <c r="A377" s="266"/>
      <c r="B377" s="245"/>
      <c r="C377" s="204" t="s">
        <v>259</v>
      </c>
      <c r="D377" s="9">
        <v>198</v>
      </c>
      <c r="E377" s="9">
        <v>21</v>
      </c>
      <c r="F377" s="9">
        <v>64</v>
      </c>
      <c r="G377" s="9">
        <v>1537</v>
      </c>
      <c r="H377" s="9">
        <v>159</v>
      </c>
      <c r="I377" s="9">
        <v>99</v>
      </c>
      <c r="J377" s="9">
        <v>112</v>
      </c>
      <c r="K377" s="44"/>
      <c r="L377" s="44"/>
      <c r="M377" s="25"/>
    </row>
    <row r="378" spans="1:13" s="85" customFormat="1" ht="15" customHeight="1" x14ac:dyDescent="0.15">
      <c r="A378" s="267"/>
      <c r="B378" s="246"/>
      <c r="C378" s="205"/>
      <c r="D378" s="68">
        <v>9.0410958904109595</v>
      </c>
      <c r="E378" s="68">
        <v>0.95890410958904115</v>
      </c>
      <c r="F378" s="68">
        <v>2.9223744292237441</v>
      </c>
      <c r="G378" s="68">
        <v>70.182648401826484</v>
      </c>
      <c r="H378" s="68">
        <v>7.2602739726027394</v>
      </c>
      <c r="I378" s="68">
        <v>4.5205479452054798</v>
      </c>
      <c r="J378" s="68">
        <v>5.1141552511415531</v>
      </c>
      <c r="K378" s="149"/>
      <c r="L378" s="149"/>
      <c r="M378" s="84"/>
    </row>
    <row r="379" spans="1:13" s="8" customFormat="1" ht="15" customHeight="1" x14ac:dyDescent="0.15">
      <c r="A379" s="82"/>
      <c r="B379" s="31"/>
      <c r="C379" s="30"/>
      <c r="D379" s="54"/>
      <c r="E379" s="54"/>
      <c r="F379" s="54"/>
      <c r="G379" s="54"/>
      <c r="H379" s="54"/>
      <c r="I379" s="54"/>
      <c r="J379" s="54"/>
      <c r="K379" s="54"/>
      <c r="L379" s="54"/>
      <c r="M379" s="7"/>
    </row>
    <row r="380" spans="1:13" s="4" customFormat="1" ht="15" customHeight="1" x14ac:dyDescent="0.15">
      <c r="A380" s="250" t="s">
        <v>180</v>
      </c>
      <c r="B380" s="250"/>
      <c r="C380" s="250"/>
      <c r="D380" s="250"/>
      <c r="E380" s="250"/>
      <c r="F380" s="250"/>
      <c r="G380" s="251"/>
      <c r="H380" s="251"/>
      <c r="I380" s="251"/>
      <c r="J380" s="251"/>
      <c r="K380" s="251"/>
      <c r="L380" s="251"/>
      <c r="M380" s="3"/>
    </row>
    <row r="381" spans="1:13" s="8" customFormat="1" ht="15" customHeight="1" x14ac:dyDescent="0.15">
      <c r="A381" s="206" t="s">
        <v>75</v>
      </c>
      <c r="B381" s="207"/>
      <c r="C381" s="204" t="s">
        <v>76</v>
      </c>
      <c r="D381" s="198" t="s">
        <v>28</v>
      </c>
      <c r="E381" s="198" t="s">
        <v>137</v>
      </c>
      <c r="F381" s="231" t="s">
        <v>22</v>
      </c>
      <c r="G381" s="122"/>
      <c r="H381" s="5"/>
      <c r="I381" s="5"/>
      <c r="J381" s="5"/>
      <c r="K381" s="5"/>
      <c r="L381" s="5"/>
      <c r="M381" s="7"/>
    </row>
    <row r="382" spans="1:13" s="8" customFormat="1" ht="15" customHeight="1" x14ac:dyDescent="0.15">
      <c r="A382" s="208"/>
      <c r="B382" s="209"/>
      <c r="C382" s="227"/>
      <c r="D382" s="200"/>
      <c r="E382" s="200"/>
      <c r="F382" s="232"/>
      <c r="G382" s="122"/>
      <c r="H382" s="5"/>
      <c r="I382" s="5"/>
      <c r="J382" s="5"/>
      <c r="K382" s="5"/>
      <c r="L382" s="5"/>
      <c r="M382" s="7"/>
    </row>
    <row r="383" spans="1:13" s="46" customFormat="1" ht="15" customHeight="1" x14ac:dyDescent="0.15">
      <c r="A383" s="204" t="s">
        <v>12</v>
      </c>
      <c r="B383" s="228" t="s">
        <v>235</v>
      </c>
      <c r="C383" s="204" t="s">
        <v>300</v>
      </c>
      <c r="D383" s="9">
        <v>1263</v>
      </c>
      <c r="E383" s="9">
        <v>638</v>
      </c>
      <c r="F383" s="9">
        <v>85</v>
      </c>
      <c r="G383" s="56"/>
      <c r="H383" s="56"/>
      <c r="I383" s="56"/>
      <c r="J383" s="56"/>
      <c r="K383" s="56"/>
      <c r="L383" s="56"/>
      <c r="M383" s="45"/>
    </row>
    <row r="384" spans="1:13" s="17" customFormat="1" ht="15" customHeight="1" x14ac:dyDescent="0.15">
      <c r="A384" s="227"/>
      <c r="B384" s="229"/>
      <c r="C384" s="205"/>
      <c r="D384" s="10">
        <f>+D383/SUM($D383:$F383)*100</f>
        <v>63.59516616314199</v>
      </c>
      <c r="E384" s="10">
        <f t="shared" ref="E384:F386" si="80">+E383/SUM($D383:$F383)*100</f>
        <v>32.124874118831826</v>
      </c>
      <c r="F384" s="10">
        <f t="shared" si="80"/>
        <v>4.2799597180261832</v>
      </c>
      <c r="G384" s="15"/>
      <c r="H384" s="15"/>
      <c r="I384" s="15"/>
      <c r="J384" s="15"/>
      <c r="K384" s="15"/>
      <c r="L384" s="15"/>
      <c r="M384" s="16"/>
    </row>
    <row r="385" spans="1:13" s="46" customFormat="1" ht="15" customHeight="1" x14ac:dyDescent="0.15">
      <c r="A385" s="227"/>
      <c r="B385" s="229"/>
      <c r="C385" s="204" t="s">
        <v>185</v>
      </c>
      <c r="D385" s="9">
        <v>1517</v>
      </c>
      <c r="E385" s="9">
        <v>580</v>
      </c>
      <c r="F385" s="9">
        <v>86</v>
      </c>
      <c r="G385" s="56"/>
      <c r="H385" s="56"/>
      <c r="I385" s="56"/>
      <c r="J385" s="56"/>
      <c r="K385" s="56"/>
      <c r="L385" s="56"/>
      <c r="M385" s="45"/>
    </row>
    <row r="386" spans="1:13" s="17" customFormat="1" ht="15" customHeight="1" x14ac:dyDescent="0.15">
      <c r="A386" s="227"/>
      <c r="B386" s="229"/>
      <c r="C386" s="205"/>
      <c r="D386" s="10">
        <f>+D385/SUM($D385:$F385)*100</f>
        <v>69.491525423728817</v>
      </c>
      <c r="E386" s="10">
        <f t="shared" si="80"/>
        <v>26.568941823179109</v>
      </c>
      <c r="F386" s="10">
        <f t="shared" si="80"/>
        <v>3.9395327530920752</v>
      </c>
      <c r="G386" s="15"/>
      <c r="H386" s="15"/>
      <c r="I386" s="15"/>
      <c r="J386" s="15"/>
      <c r="K386" s="15"/>
      <c r="L386" s="15"/>
      <c r="M386" s="16"/>
    </row>
    <row r="387" spans="1:13" s="26" customFormat="1" ht="15" customHeight="1" x14ac:dyDescent="0.15">
      <c r="A387" s="227"/>
      <c r="B387" s="229"/>
      <c r="C387" s="204" t="s">
        <v>259</v>
      </c>
      <c r="D387" s="9">
        <v>1498</v>
      </c>
      <c r="E387" s="9">
        <v>593</v>
      </c>
      <c r="F387" s="9">
        <v>99</v>
      </c>
      <c r="G387" s="55"/>
      <c r="H387" s="55"/>
      <c r="I387" s="55"/>
      <c r="J387" s="55"/>
      <c r="K387" s="55"/>
      <c r="L387" s="55"/>
      <c r="M387" s="25"/>
    </row>
    <row r="388" spans="1:13" s="8" customFormat="1" ht="15" customHeight="1" x14ac:dyDescent="0.15">
      <c r="A388" s="205"/>
      <c r="B388" s="230"/>
      <c r="C388" s="205"/>
      <c r="D388" s="10">
        <v>68.401826484018272</v>
      </c>
      <c r="E388" s="10">
        <v>27.077625570776252</v>
      </c>
      <c r="F388" s="10">
        <v>4.5205479452054798</v>
      </c>
      <c r="G388" s="6"/>
      <c r="H388" s="6"/>
      <c r="I388" s="6"/>
      <c r="J388" s="6"/>
      <c r="K388" s="6"/>
      <c r="L388" s="6"/>
      <c r="M388" s="7"/>
    </row>
    <row r="389" spans="1:13" s="35" customFormat="1" ht="15" customHeight="1" x14ac:dyDescent="0.15">
      <c r="A389" s="57"/>
      <c r="B389" s="31"/>
      <c r="C389" s="32"/>
      <c r="D389" s="33"/>
      <c r="E389" s="33"/>
      <c r="F389" s="33"/>
      <c r="G389" s="33"/>
      <c r="H389" s="33"/>
      <c r="I389" s="33"/>
      <c r="J389" s="33"/>
      <c r="K389" s="33"/>
      <c r="L389" s="33"/>
      <c r="M389" s="34"/>
    </row>
    <row r="390" spans="1:13" s="8" customFormat="1" ht="15" customHeight="1" x14ac:dyDescent="0.15">
      <c r="A390" s="206" t="s">
        <v>75</v>
      </c>
      <c r="B390" s="207"/>
      <c r="C390" s="204" t="s">
        <v>76</v>
      </c>
      <c r="D390" s="198" t="s">
        <v>255</v>
      </c>
      <c r="E390" s="198" t="s">
        <v>256</v>
      </c>
      <c r="F390" s="231" t="s">
        <v>22</v>
      </c>
      <c r="G390" s="6"/>
      <c r="H390" s="6"/>
      <c r="I390" s="6"/>
      <c r="J390" s="6"/>
      <c r="K390" s="6"/>
      <c r="L390" s="6"/>
      <c r="M390" s="7"/>
    </row>
    <row r="391" spans="1:13" s="8" customFormat="1" ht="15" customHeight="1" x14ac:dyDescent="0.15">
      <c r="A391" s="208"/>
      <c r="B391" s="209"/>
      <c r="C391" s="205"/>
      <c r="D391" s="200"/>
      <c r="E391" s="200"/>
      <c r="F391" s="232"/>
      <c r="G391" s="6"/>
      <c r="H391" s="6"/>
      <c r="I391" s="6"/>
      <c r="J391" s="6"/>
      <c r="K391" s="6"/>
      <c r="L391" s="6"/>
      <c r="M391" s="7"/>
    </row>
    <row r="392" spans="1:13" s="8" customFormat="1" ht="15" customHeight="1" x14ac:dyDescent="0.15">
      <c r="A392" s="198" t="s">
        <v>332</v>
      </c>
      <c r="B392" s="228" t="s">
        <v>236</v>
      </c>
      <c r="C392" s="204" t="s">
        <v>300</v>
      </c>
      <c r="D392" s="9">
        <v>409</v>
      </c>
      <c r="E392" s="9">
        <v>1501</v>
      </c>
      <c r="F392" s="9">
        <v>76</v>
      </c>
      <c r="G392" s="6"/>
      <c r="H392" s="6"/>
      <c r="I392" s="6"/>
      <c r="J392" s="6"/>
      <c r="K392" s="6"/>
      <c r="L392" s="6"/>
      <c r="M392" s="7"/>
    </row>
    <row r="393" spans="1:13" s="8" customFormat="1" ht="15" customHeight="1" x14ac:dyDescent="0.15">
      <c r="A393" s="199"/>
      <c r="B393" s="229"/>
      <c r="C393" s="205"/>
      <c r="D393" s="10">
        <f>+D392/SUM($D392:$F392)*100</f>
        <v>20.594159113796575</v>
      </c>
      <c r="E393" s="10">
        <f t="shared" ref="E393:F395" si="81">+E392/SUM($D392:$F392)*100</f>
        <v>75.579053373615309</v>
      </c>
      <c r="F393" s="10">
        <f t="shared" si="81"/>
        <v>3.8267875125881168</v>
      </c>
      <c r="G393" s="6"/>
      <c r="H393" s="6"/>
      <c r="I393" s="6"/>
      <c r="J393" s="6"/>
      <c r="K393" s="6"/>
      <c r="L393" s="6"/>
      <c r="M393" s="7"/>
    </row>
    <row r="394" spans="1:13" s="8" customFormat="1" ht="15" customHeight="1" x14ac:dyDescent="0.15">
      <c r="A394" s="199"/>
      <c r="B394" s="229"/>
      <c r="C394" s="204" t="s">
        <v>185</v>
      </c>
      <c r="D394" s="9">
        <v>536</v>
      </c>
      <c r="E394" s="9">
        <v>1569</v>
      </c>
      <c r="F394" s="9">
        <v>78</v>
      </c>
      <c r="G394" s="6"/>
      <c r="H394" s="6"/>
      <c r="I394" s="6"/>
      <c r="J394" s="6"/>
      <c r="K394" s="6"/>
      <c r="L394" s="6"/>
      <c r="M394" s="7"/>
    </row>
    <row r="395" spans="1:13" s="8" customFormat="1" ht="15" customHeight="1" x14ac:dyDescent="0.15">
      <c r="A395" s="199"/>
      <c r="B395" s="229"/>
      <c r="C395" s="205"/>
      <c r="D395" s="10">
        <f>+D394/SUM($D394:$F394)*100</f>
        <v>24.553366926248284</v>
      </c>
      <c r="E395" s="10">
        <f t="shared" si="81"/>
        <v>71.873568483737969</v>
      </c>
      <c r="F395" s="10">
        <f t="shared" si="81"/>
        <v>3.5730645900137428</v>
      </c>
      <c r="G395" s="6"/>
      <c r="H395" s="6"/>
      <c r="I395" s="6"/>
      <c r="J395" s="6"/>
      <c r="K395" s="6"/>
      <c r="L395" s="6"/>
      <c r="M395" s="7"/>
    </row>
    <row r="396" spans="1:13" s="8" customFormat="1" ht="15" customHeight="1" x14ac:dyDescent="0.15">
      <c r="A396" s="199"/>
      <c r="B396" s="229"/>
      <c r="C396" s="204" t="s">
        <v>259</v>
      </c>
      <c r="D396" s="9">
        <v>502</v>
      </c>
      <c r="E396" s="9">
        <v>1606</v>
      </c>
      <c r="F396" s="9">
        <v>82</v>
      </c>
      <c r="G396" s="6"/>
      <c r="H396" s="6"/>
      <c r="I396" s="6"/>
      <c r="J396" s="6"/>
      <c r="K396" s="6"/>
      <c r="L396" s="6"/>
      <c r="M396" s="7"/>
    </row>
    <row r="397" spans="1:13" s="8" customFormat="1" ht="15" customHeight="1" x14ac:dyDescent="0.15">
      <c r="A397" s="200"/>
      <c r="B397" s="230"/>
      <c r="C397" s="205"/>
      <c r="D397" s="68">
        <v>22.922374429223744</v>
      </c>
      <c r="E397" s="68">
        <v>73.333333333333329</v>
      </c>
      <c r="F397" s="68">
        <v>3.7442922374429219</v>
      </c>
      <c r="G397" s="6"/>
      <c r="H397" s="6"/>
      <c r="I397" s="6"/>
      <c r="J397" s="6"/>
      <c r="K397" s="6"/>
      <c r="L397" s="6"/>
      <c r="M397" s="7"/>
    </row>
    <row r="398" spans="1:13" s="8" customFormat="1" ht="15" customHeight="1" x14ac:dyDescent="0.15">
      <c r="A398" s="198" t="s">
        <v>333</v>
      </c>
      <c r="B398" s="228" t="s">
        <v>237</v>
      </c>
      <c r="C398" s="204" t="s">
        <v>300</v>
      </c>
      <c r="D398" s="9">
        <v>594</v>
      </c>
      <c r="E398" s="9">
        <v>1317</v>
      </c>
      <c r="F398" s="9">
        <v>75</v>
      </c>
      <c r="G398" s="6"/>
      <c r="H398" s="6"/>
      <c r="I398" s="6"/>
      <c r="J398" s="6"/>
      <c r="K398" s="6"/>
      <c r="L398" s="6"/>
      <c r="M398" s="7"/>
    </row>
    <row r="399" spans="1:13" s="8" customFormat="1" ht="15" customHeight="1" x14ac:dyDescent="0.15">
      <c r="A399" s="199"/>
      <c r="B399" s="229"/>
      <c r="C399" s="205"/>
      <c r="D399" s="10">
        <f>+D398/SUM($D398:$F398)*100</f>
        <v>29.909365558912388</v>
      </c>
      <c r="E399" s="10">
        <f>+E398/SUM($D398:$F398)*100</f>
        <v>66.314199395770387</v>
      </c>
      <c r="F399" s="10">
        <f t="shared" ref="F399" si="82">+F398/SUM($D398:$F398)*100</f>
        <v>3.7764350453172204</v>
      </c>
      <c r="G399" s="6"/>
      <c r="H399" s="6"/>
      <c r="I399" s="6"/>
      <c r="J399" s="6"/>
      <c r="K399" s="6"/>
      <c r="L399" s="6"/>
      <c r="M399" s="7"/>
    </row>
    <row r="400" spans="1:13" s="8" customFormat="1" ht="15" customHeight="1" x14ac:dyDescent="0.15">
      <c r="A400" s="199"/>
      <c r="B400" s="229"/>
      <c r="C400" s="204" t="s">
        <v>185</v>
      </c>
      <c r="D400" s="9">
        <v>961</v>
      </c>
      <c r="E400" s="9">
        <v>1146</v>
      </c>
      <c r="F400" s="9">
        <v>76</v>
      </c>
      <c r="G400" s="6"/>
      <c r="H400" s="6"/>
      <c r="I400" s="6"/>
      <c r="J400" s="6"/>
      <c r="K400" s="6"/>
      <c r="L400" s="6"/>
      <c r="M400" s="7"/>
    </row>
    <row r="401" spans="1:13" s="8" customFormat="1" ht="15" customHeight="1" x14ac:dyDescent="0.15">
      <c r="A401" s="199"/>
      <c r="B401" s="229"/>
      <c r="C401" s="205"/>
      <c r="D401" s="10">
        <f>+D400/SUM($D400:$F400)*100</f>
        <v>44.021988089784699</v>
      </c>
      <c r="E401" s="10">
        <f t="shared" ref="E401:F401" si="83">+E400/SUM($D400:$F400)*100</f>
        <v>52.496564360971142</v>
      </c>
      <c r="F401" s="10">
        <f t="shared" si="83"/>
        <v>3.4814475492441592</v>
      </c>
      <c r="G401" s="6"/>
      <c r="H401" s="6"/>
      <c r="I401" s="6"/>
      <c r="J401" s="6"/>
      <c r="K401" s="6"/>
      <c r="L401" s="6"/>
      <c r="M401" s="7"/>
    </row>
    <row r="402" spans="1:13" s="8" customFormat="1" ht="15" customHeight="1" x14ac:dyDescent="0.15">
      <c r="A402" s="199"/>
      <c r="B402" s="229"/>
      <c r="C402" s="204" t="s">
        <v>259</v>
      </c>
      <c r="D402" s="9">
        <v>965</v>
      </c>
      <c r="E402" s="9">
        <v>1141</v>
      </c>
      <c r="F402" s="9">
        <v>84</v>
      </c>
      <c r="G402" s="6"/>
      <c r="H402" s="6"/>
      <c r="I402" s="6"/>
      <c r="J402" s="6"/>
      <c r="K402" s="6"/>
      <c r="L402" s="6"/>
      <c r="M402" s="7"/>
    </row>
    <row r="403" spans="1:13" s="8" customFormat="1" ht="15" customHeight="1" x14ac:dyDescent="0.15">
      <c r="A403" s="200"/>
      <c r="B403" s="230"/>
      <c r="C403" s="205"/>
      <c r="D403" s="68">
        <v>44.06392694063927</v>
      </c>
      <c r="E403" s="68">
        <v>52.100456621004568</v>
      </c>
      <c r="F403" s="68">
        <v>3.8356164383561646</v>
      </c>
      <c r="G403" s="6"/>
      <c r="H403" s="6"/>
      <c r="I403" s="6"/>
      <c r="J403" s="6"/>
      <c r="K403" s="6"/>
      <c r="L403" s="6"/>
      <c r="M403" s="7"/>
    </row>
    <row r="404" spans="1:13" s="35" customFormat="1" ht="15" customHeight="1" x14ac:dyDescent="0.15">
      <c r="A404" s="30"/>
      <c r="B404" s="31"/>
      <c r="C404" s="32"/>
      <c r="D404" s="33"/>
      <c r="E404" s="33"/>
      <c r="F404" s="33"/>
      <c r="G404" s="33"/>
      <c r="H404" s="33"/>
      <c r="I404" s="33"/>
      <c r="J404" s="33"/>
      <c r="K404" s="33"/>
      <c r="L404" s="33"/>
      <c r="M404" s="34"/>
    </row>
    <row r="405" spans="1:13" s="8" customFormat="1" ht="15" customHeight="1" x14ac:dyDescent="0.15">
      <c r="A405" s="206" t="s">
        <v>75</v>
      </c>
      <c r="B405" s="207"/>
      <c r="C405" s="204" t="s">
        <v>76</v>
      </c>
      <c r="D405" s="18">
        <v>1</v>
      </c>
      <c r="E405" s="18">
        <v>2</v>
      </c>
      <c r="F405" s="18">
        <v>3</v>
      </c>
      <c r="G405" s="18">
        <v>4</v>
      </c>
      <c r="H405" s="18">
        <v>5</v>
      </c>
      <c r="I405" s="220" t="s">
        <v>22</v>
      </c>
      <c r="J405" s="114" t="s">
        <v>15</v>
      </c>
      <c r="K405" s="18">
        <v>3</v>
      </c>
      <c r="L405" s="18" t="s">
        <v>16</v>
      </c>
      <c r="M405" s="7"/>
    </row>
    <row r="406" spans="1:13" s="8" customFormat="1" ht="30" customHeight="1" x14ac:dyDescent="0.15">
      <c r="A406" s="208"/>
      <c r="B406" s="209"/>
      <c r="C406" s="227"/>
      <c r="D406" s="20" t="s">
        <v>29</v>
      </c>
      <c r="E406" s="20" t="s">
        <v>143</v>
      </c>
      <c r="F406" s="20" t="s">
        <v>24</v>
      </c>
      <c r="G406" s="20" t="s">
        <v>136</v>
      </c>
      <c r="H406" s="20" t="s">
        <v>30</v>
      </c>
      <c r="I406" s="221"/>
      <c r="J406" s="21" t="s">
        <v>29</v>
      </c>
      <c r="K406" s="20" t="s">
        <v>24</v>
      </c>
      <c r="L406" s="20" t="s">
        <v>30</v>
      </c>
      <c r="M406" s="7"/>
    </row>
    <row r="407" spans="1:13" s="26" customFormat="1" ht="15" customHeight="1" x14ac:dyDescent="0.15">
      <c r="A407" s="204" t="s">
        <v>13</v>
      </c>
      <c r="B407" s="228" t="s">
        <v>238</v>
      </c>
      <c r="C407" s="204" t="s">
        <v>300</v>
      </c>
      <c r="D407" s="9">
        <v>387</v>
      </c>
      <c r="E407" s="9">
        <v>910</v>
      </c>
      <c r="F407" s="9">
        <v>532</v>
      </c>
      <c r="G407" s="22">
        <v>45</v>
      </c>
      <c r="H407" s="9">
        <v>20</v>
      </c>
      <c r="I407" s="23">
        <v>92</v>
      </c>
      <c r="J407" s="24">
        <f t="shared" ref="J407:J412" si="84">+D407+E407</f>
        <v>1297</v>
      </c>
      <c r="K407" s="9">
        <f t="shared" ref="K407:K412" si="85">+F407</f>
        <v>532</v>
      </c>
      <c r="L407" s="9">
        <f t="shared" ref="L407:L412" si="86">+G407+H407</f>
        <v>65</v>
      </c>
      <c r="M407" s="25"/>
    </row>
    <row r="408" spans="1:13" s="8" customFormat="1" ht="15" customHeight="1" x14ac:dyDescent="0.15">
      <c r="A408" s="227"/>
      <c r="B408" s="229"/>
      <c r="C408" s="205"/>
      <c r="D408" s="10">
        <f>+D407/SUM($D407:$I407)*100</f>
        <v>19.486404833836858</v>
      </c>
      <c r="E408" s="10">
        <f t="shared" ref="E408:H408" si="87">+E407/SUM($D407:$I407)*100</f>
        <v>45.820745216515604</v>
      </c>
      <c r="F408" s="10">
        <f>+F407/SUM($D407:$I407)*100</f>
        <v>26.787512588116819</v>
      </c>
      <c r="G408" s="27">
        <f t="shared" si="87"/>
        <v>2.2658610271903323</v>
      </c>
      <c r="H408" s="10">
        <f t="shared" si="87"/>
        <v>1.0070493454179255</v>
      </c>
      <c r="I408" s="28">
        <f>+I407/SUM($D407:$I407)*100</f>
        <v>4.6324269889224574</v>
      </c>
      <c r="J408" s="78">
        <f t="shared" si="84"/>
        <v>65.307150050352462</v>
      </c>
      <c r="K408" s="79">
        <f t="shared" si="85"/>
        <v>26.787512588116819</v>
      </c>
      <c r="L408" s="79">
        <f t="shared" si="86"/>
        <v>3.2729103726082576</v>
      </c>
      <c r="M408" s="7"/>
    </row>
    <row r="409" spans="1:13" s="26" customFormat="1" ht="15" customHeight="1" x14ac:dyDescent="0.15">
      <c r="A409" s="227"/>
      <c r="B409" s="229"/>
      <c r="C409" s="204" t="s">
        <v>185</v>
      </c>
      <c r="D409" s="9">
        <v>516</v>
      </c>
      <c r="E409" s="9">
        <v>993</v>
      </c>
      <c r="F409" s="9">
        <v>497</v>
      </c>
      <c r="G409" s="22">
        <v>63</v>
      </c>
      <c r="H409" s="9">
        <v>18</v>
      </c>
      <c r="I409" s="23">
        <v>96</v>
      </c>
      <c r="J409" s="24">
        <f t="shared" si="84"/>
        <v>1509</v>
      </c>
      <c r="K409" s="9">
        <f t="shared" si="85"/>
        <v>497</v>
      </c>
      <c r="L409" s="9">
        <f t="shared" si="86"/>
        <v>81</v>
      </c>
      <c r="M409" s="25"/>
    </row>
    <row r="410" spans="1:13" s="8" customFormat="1" ht="15" customHeight="1" x14ac:dyDescent="0.15">
      <c r="A410" s="227"/>
      <c r="B410" s="229"/>
      <c r="C410" s="205"/>
      <c r="D410" s="10">
        <f t="shared" ref="D410:I410" si="88">+D409/SUM($D409:$I409)*100</f>
        <v>23.63719651855245</v>
      </c>
      <c r="E410" s="10">
        <f t="shared" si="88"/>
        <v>45.487860742098029</v>
      </c>
      <c r="F410" s="10">
        <f t="shared" si="88"/>
        <v>22.766834631241412</v>
      </c>
      <c r="G410" s="27">
        <f t="shared" si="88"/>
        <v>2.8859367842418693</v>
      </c>
      <c r="H410" s="10">
        <f t="shared" si="88"/>
        <v>0.82455336692624837</v>
      </c>
      <c r="I410" s="28">
        <f t="shared" si="88"/>
        <v>4.3976179569399907</v>
      </c>
      <c r="J410" s="78">
        <f t="shared" si="84"/>
        <v>69.125057260650479</v>
      </c>
      <c r="K410" s="79">
        <f t="shared" si="85"/>
        <v>22.766834631241412</v>
      </c>
      <c r="L410" s="79">
        <f t="shared" si="86"/>
        <v>3.7104901511681176</v>
      </c>
      <c r="M410" s="7"/>
    </row>
    <row r="411" spans="1:13" s="26" customFormat="1" ht="15" customHeight="1" x14ac:dyDescent="0.15">
      <c r="A411" s="227"/>
      <c r="B411" s="229"/>
      <c r="C411" s="204" t="s">
        <v>259</v>
      </c>
      <c r="D411" s="9">
        <v>404</v>
      </c>
      <c r="E411" s="9">
        <v>967</v>
      </c>
      <c r="F411" s="9">
        <v>628</v>
      </c>
      <c r="G411" s="9">
        <v>62</v>
      </c>
      <c r="H411" s="9">
        <v>26</v>
      </c>
      <c r="I411" s="23">
        <v>103</v>
      </c>
      <c r="J411" s="65">
        <f t="shared" si="84"/>
        <v>1371</v>
      </c>
      <c r="K411" s="9">
        <f t="shared" si="85"/>
        <v>628</v>
      </c>
      <c r="L411" s="9">
        <f t="shared" si="86"/>
        <v>88</v>
      </c>
      <c r="M411" s="25"/>
    </row>
    <row r="412" spans="1:13" s="8" customFormat="1" ht="15" customHeight="1" x14ac:dyDescent="0.15">
      <c r="A412" s="205"/>
      <c r="B412" s="230"/>
      <c r="C412" s="205"/>
      <c r="D412" s="68">
        <f>+D411/SUM($D411:$I411)*100</f>
        <v>18.447488584474886</v>
      </c>
      <c r="E412" s="68">
        <f t="shared" ref="E412:I412" si="89">+E411/SUM($D411:$I411)*100</f>
        <v>44.155251141552512</v>
      </c>
      <c r="F412" s="68">
        <f t="shared" si="89"/>
        <v>28.675799086757991</v>
      </c>
      <c r="G412" s="68">
        <f t="shared" si="89"/>
        <v>2.8310502283105023</v>
      </c>
      <c r="H412" s="68">
        <f t="shared" si="89"/>
        <v>1.1872146118721461</v>
      </c>
      <c r="I412" s="94">
        <f t="shared" si="89"/>
        <v>4.7031963470319633</v>
      </c>
      <c r="J412" s="29">
        <f t="shared" si="84"/>
        <v>62.602739726027394</v>
      </c>
      <c r="K412" s="68">
        <f t="shared" si="85"/>
        <v>28.675799086757991</v>
      </c>
      <c r="L412" s="68">
        <f t="shared" si="86"/>
        <v>4.0182648401826482</v>
      </c>
      <c r="M412" s="7"/>
    </row>
    <row r="413" spans="1:13" s="35" customFormat="1" ht="15" customHeight="1" x14ac:dyDescent="0.15">
      <c r="A413" s="30"/>
      <c r="B413" s="31"/>
      <c r="C413" s="32"/>
      <c r="D413" s="33"/>
      <c r="E413" s="33"/>
      <c r="F413" s="33"/>
      <c r="G413" s="33"/>
      <c r="H413" s="33"/>
      <c r="I413" s="33"/>
      <c r="J413" s="33"/>
      <c r="K413" s="33"/>
      <c r="L413" s="33"/>
      <c r="M413" s="34"/>
    </row>
    <row r="414" spans="1:13" s="85" customFormat="1" ht="15" customHeight="1" x14ac:dyDescent="0.15">
      <c r="A414" s="206" t="s">
        <v>75</v>
      </c>
      <c r="B414" s="207"/>
      <c r="C414" s="204" t="s">
        <v>76</v>
      </c>
      <c r="D414" s="152">
        <v>1</v>
      </c>
      <c r="E414" s="152">
        <v>2</v>
      </c>
      <c r="F414" s="152">
        <v>3</v>
      </c>
      <c r="G414" s="152">
        <v>4</v>
      </c>
      <c r="H414" s="152">
        <v>5</v>
      </c>
      <c r="I414" s="261" t="s">
        <v>22</v>
      </c>
      <c r="J414" s="19" t="s">
        <v>15</v>
      </c>
      <c r="K414" s="18">
        <v>3</v>
      </c>
      <c r="L414" s="18" t="s">
        <v>16</v>
      </c>
      <c r="M414" s="84"/>
    </row>
    <row r="415" spans="1:13" s="85" customFormat="1" ht="30" customHeight="1" x14ac:dyDescent="0.15">
      <c r="A415" s="208"/>
      <c r="B415" s="209"/>
      <c r="C415" s="205"/>
      <c r="D415" s="162" t="s">
        <v>140</v>
      </c>
      <c r="E415" s="162" t="s">
        <v>91</v>
      </c>
      <c r="F415" s="162" t="s">
        <v>92</v>
      </c>
      <c r="G415" s="162" t="s">
        <v>93</v>
      </c>
      <c r="H415" s="162" t="s">
        <v>94</v>
      </c>
      <c r="I415" s="261"/>
      <c r="J415" s="163" t="s">
        <v>99</v>
      </c>
      <c r="K415" s="164" t="s">
        <v>24</v>
      </c>
      <c r="L415" s="164" t="s">
        <v>100</v>
      </c>
      <c r="M415" s="84"/>
    </row>
    <row r="416" spans="1:13" s="85" customFormat="1" ht="15" customHeight="1" x14ac:dyDescent="0.15">
      <c r="A416" s="262" t="s">
        <v>127</v>
      </c>
      <c r="B416" s="228" t="s">
        <v>146</v>
      </c>
      <c r="C416" s="204" t="s">
        <v>300</v>
      </c>
      <c r="D416" s="9">
        <v>830</v>
      </c>
      <c r="E416" s="9">
        <v>724</v>
      </c>
      <c r="F416" s="9">
        <v>313</v>
      </c>
      <c r="G416" s="22">
        <v>21</v>
      </c>
      <c r="H416" s="9">
        <v>17</v>
      </c>
      <c r="I416" s="23">
        <v>81</v>
      </c>
      <c r="J416" s="24">
        <f>+D416+E416</f>
        <v>1554</v>
      </c>
      <c r="K416" s="9">
        <f>+F416</f>
        <v>313</v>
      </c>
      <c r="L416" s="9">
        <f>+G416+H416</f>
        <v>38</v>
      </c>
      <c r="M416" s="84"/>
    </row>
    <row r="417" spans="1:13" s="85" customFormat="1" ht="15" customHeight="1" x14ac:dyDescent="0.15">
      <c r="A417" s="263"/>
      <c r="B417" s="229"/>
      <c r="C417" s="205"/>
      <c r="D417" s="10">
        <f>+D416/SUM($D416:$I416)*100</f>
        <v>41.792547834843909</v>
      </c>
      <c r="E417" s="10">
        <f t="shared" ref="E417:I417" si="90">+E416/SUM($D416:$I416)*100</f>
        <v>36.455186304128901</v>
      </c>
      <c r="F417" s="10">
        <f>+F416/SUM($D416:$I416)*100</f>
        <v>15.760322255790534</v>
      </c>
      <c r="G417" s="27">
        <f t="shared" si="90"/>
        <v>1.0574018126888218</v>
      </c>
      <c r="H417" s="10">
        <f t="shared" si="90"/>
        <v>0.85599194360523667</v>
      </c>
      <c r="I417" s="28">
        <f t="shared" si="90"/>
        <v>4.0785498489425986</v>
      </c>
      <c r="J417" s="78">
        <f>+D417+E417</f>
        <v>78.247734138972817</v>
      </c>
      <c r="K417" s="79">
        <f>+F417</f>
        <v>15.760322255790534</v>
      </c>
      <c r="L417" s="79">
        <f>+G417+H417</f>
        <v>1.9133937562940586</v>
      </c>
      <c r="M417" s="84"/>
    </row>
    <row r="418" spans="1:13" s="85" customFormat="1" ht="15" customHeight="1" x14ac:dyDescent="0.15">
      <c r="A418" s="263"/>
      <c r="B418" s="229"/>
      <c r="C418" s="204" t="s">
        <v>185</v>
      </c>
      <c r="D418" s="9">
        <v>1005</v>
      </c>
      <c r="E418" s="9">
        <v>758</v>
      </c>
      <c r="F418" s="9">
        <v>287</v>
      </c>
      <c r="G418" s="22">
        <v>24</v>
      </c>
      <c r="H418" s="9">
        <v>25</v>
      </c>
      <c r="I418" s="23">
        <v>84</v>
      </c>
      <c r="J418" s="24">
        <f>+D418+E418</f>
        <v>1763</v>
      </c>
      <c r="K418" s="9">
        <f>+F418</f>
        <v>287</v>
      </c>
      <c r="L418" s="9">
        <f>+G418+H418</f>
        <v>49</v>
      </c>
      <c r="M418" s="84"/>
    </row>
    <row r="419" spans="1:13" s="85" customFormat="1" ht="15" customHeight="1" x14ac:dyDescent="0.15">
      <c r="A419" s="263"/>
      <c r="B419" s="229"/>
      <c r="C419" s="205"/>
      <c r="D419" s="10">
        <f t="shared" ref="D419:I419" si="91">+D418/SUM($D418:$I418)*100</f>
        <v>46.037562986715528</v>
      </c>
      <c r="E419" s="10">
        <f t="shared" si="91"/>
        <v>34.72285845167201</v>
      </c>
      <c r="F419" s="10">
        <f t="shared" si="91"/>
        <v>13.14704535043518</v>
      </c>
      <c r="G419" s="27">
        <f t="shared" si="91"/>
        <v>1.0994044892349977</v>
      </c>
      <c r="H419" s="10">
        <f t="shared" si="91"/>
        <v>1.1452130096197892</v>
      </c>
      <c r="I419" s="28">
        <f t="shared" si="91"/>
        <v>3.8479157123224925</v>
      </c>
      <c r="J419" s="78">
        <f>+D419+E419</f>
        <v>80.760421438387539</v>
      </c>
      <c r="K419" s="79">
        <f>+F419</f>
        <v>13.14704535043518</v>
      </c>
      <c r="L419" s="79">
        <f>+G419+H419</f>
        <v>2.2446174988547867</v>
      </c>
      <c r="M419" s="84"/>
    </row>
    <row r="420" spans="1:13" s="85" customFormat="1" ht="15" customHeight="1" x14ac:dyDescent="0.15">
      <c r="A420" s="263"/>
      <c r="B420" s="229"/>
      <c r="C420" s="204" t="s">
        <v>259</v>
      </c>
      <c r="D420" s="9">
        <v>958</v>
      </c>
      <c r="E420" s="9">
        <v>739</v>
      </c>
      <c r="F420" s="9">
        <v>338</v>
      </c>
      <c r="G420" s="9">
        <v>26</v>
      </c>
      <c r="H420" s="9">
        <v>28</v>
      </c>
      <c r="I420" s="23">
        <v>101</v>
      </c>
      <c r="J420" s="24">
        <v>1697</v>
      </c>
      <c r="K420" s="9">
        <v>338</v>
      </c>
      <c r="L420" s="9">
        <v>54</v>
      </c>
      <c r="M420" s="84"/>
    </row>
    <row r="421" spans="1:13" s="85" customFormat="1" ht="15" customHeight="1" x14ac:dyDescent="0.15">
      <c r="A421" s="264"/>
      <c r="B421" s="230"/>
      <c r="C421" s="205"/>
      <c r="D421" s="68">
        <v>43.74429223744292</v>
      </c>
      <c r="E421" s="68">
        <v>33.744292237442927</v>
      </c>
      <c r="F421" s="68">
        <v>15.4337899543379</v>
      </c>
      <c r="G421" s="68">
        <v>1.1872146118721461</v>
      </c>
      <c r="H421" s="68">
        <v>1.2785388127853883</v>
      </c>
      <c r="I421" s="94">
        <v>4.6118721461187215</v>
      </c>
      <c r="J421" s="29">
        <v>77.48858447488584</v>
      </c>
      <c r="K421" s="68">
        <v>15.4337899543379</v>
      </c>
      <c r="L421" s="68">
        <v>2.4657534246575343</v>
      </c>
      <c r="M421" s="84"/>
    </row>
    <row r="422" spans="1:13" s="85" customFormat="1" ht="15" customHeight="1" x14ac:dyDescent="0.15">
      <c r="A422" s="146"/>
      <c r="B422" s="158"/>
      <c r="C422" s="119"/>
      <c r="D422" s="120"/>
      <c r="E422" s="120"/>
      <c r="F422" s="120"/>
      <c r="G422" s="120"/>
      <c r="H422" s="124"/>
      <c r="I422" s="124"/>
      <c r="J422" s="124"/>
      <c r="K422" s="124"/>
      <c r="L422" s="124"/>
      <c r="M422" s="84"/>
    </row>
    <row r="423" spans="1:13" s="4" customFormat="1" ht="15" customHeight="1" x14ac:dyDescent="0.15">
      <c r="A423" s="250" t="s">
        <v>183</v>
      </c>
      <c r="B423" s="250"/>
      <c r="C423" s="250"/>
      <c r="D423" s="250"/>
      <c r="E423" s="250"/>
      <c r="F423" s="250"/>
      <c r="G423" s="251"/>
      <c r="H423" s="251"/>
      <c r="I423" s="251"/>
      <c r="J423" s="251"/>
      <c r="K423" s="251"/>
      <c r="L423" s="251"/>
      <c r="M423" s="3"/>
    </row>
    <row r="424" spans="1:13" s="8" customFormat="1" ht="15" customHeight="1" x14ac:dyDescent="0.15">
      <c r="A424" s="206" t="s">
        <v>75</v>
      </c>
      <c r="B424" s="207"/>
      <c r="C424" s="204" t="s">
        <v>76</v>
      </c>
      <c r="D424" s="18">
        <v>1</v>
      </c>
      <c r="E424" s="18">
        <v>2</v>
      </c>
      <c r="F424" s="18">
        <v>3</v>
      </c>
      <c r="G424" s="18">
        <v>4</v>
      </c>
      <c r="H424" s="18">
        <v>5</v>
      </c>
      <c r="I424" s="220" t="s">
        <v>22</v>
      </c>
      <c r="J424" s="19" t="s">
        <v>15</v>
      </c>
      <c r="K424" s="18">
        <v>3</v>
      </c>
      <c r="L424" s="18" t="s">
        <v>16</v>
      </c>
      <c r="M424" s="7"/>
    </row>
    <row r="425" spans="1:13" s="8" customFormat="1" ht="30" customHeight="1" x14ac:dyDescent="0.15">
      <c r="A425" s="208"/>
      <c r="B425" s="209"/>
      <c r="C425" s="205"/>
      <c r="D425" s="76" t="s">
        <v>19</v>
      </c>
      <c r="E425" s="76" t="s">
        <v>17</v>
      </c>
      <c r="F425" s="76" t="s">
        <v>24</v>
      </c>
      <c r="G425" s="76" t="s">
        <v>18</v>
      </c>
      <c r="H425" s="76" t="s">
        <v>131</v>
      </c>
      <c r="I425" s="221"/>
      <c r="J425" s="77" t="s">
        <v>23</v>
      </c>
      <c r="K425" s="76" t="s">
        <v>24</v>
      </c>
      <c r="L425" s="76" t="s">
        <v>21</v>
      </c>
      <c r="M425" s="7"/>
    </row>
    <row r="426" spans="1:13" s="136" customFormat="1" ht="15" customHeight="1" x14ac:dyDescent="0.15">
      <c r="A426" s="204" t="s">
        <v>14</v>
      </c>
      <c r="B426" s="228" t="s">
        <v>239</v>
      </c>
      <c r="C426" s="225" t="s">
        <v>258</v>
      </c>
      <c r="D426" s="9">
        <v>119</v>
      </c>
      <c r="E426" s="9">
        <v>538</v>
      </c>
      <c r="F426" s="9">
        <v>886</v>
      </c>
      <c r="G426" s="22">
        <v>193</v>
      </c>
      <c r="H426" s="9">
        <v>150</v>
      </c>
      <c r="I426" s="23">
        <v>100</v>
      </c>
      <c r="J426" s="24">
        <f>+D426+E426</f>
        <v>657</v>
      </c>
      <c r="K426" s="9">
        <f>+F426</f>
        <v>886</v>
      </c>
      <c r="L426" s="9">
        <f>+G426+H426</f>
        <v>343</v>
      </c>
      <c r="M426" s="135"/>
    </row>
    <row r="427" spans="1:13" s="138" customFormat="1" ht="15" customHeight="1" x14ac:dyDescent="0.15">
      <c r="A427" s="227"/>
      <c r="B427" s="229"/>
      <c r="C427" s="226"/>
      <c r="D427" s="10">
        <f>+D426/SUM($D426:$I426)*100</f>
        <v>5.9919436052366573</v>
      </c>
      <c r="E427" s="10">
        <f t="shared" ref="E427:I427" si="92">+E426/SUM($D426:$I426)*100</f>
        <v>27.089627391742194</v>
      </c>
      <c r="F427" s="10">
        <f>+F426/SUM($D426:$I426)*100</f>
        <v>44.612286002014102</v>
      </c>
      <c r="G427" s="27">
        <f>+G426/SUM($D426:$I426)*100</f>
        <v>9.7180261832829817</v>
      </c>
      <c r="H427" s="10">
        <f t="shared" si="92"/>
        <v>7.5528700906344408</v>
      </c>
      <c r="I427" s="28">
        <f t="shared" si="92"/>
        <v>5.0352467270896275</v>
      </c>
      <c r="J427" s="78">
        <f>+D427+E427</f>
        <v>33.081570996978854</v>
      </c>
      <c r="K427" s="79">
        <f>+F427</f>
        <v>44.612286002014102</v>
      </c>
      <c r="L427" s="79">
        <f>+G427+H427</f>
        <v>17.270896273917423</v>
      </c>
      <c r="M427" s="137"/>
    </row>
    <row r="428" spans="1:13" s="136" customFormat="1" ht="15" customHeight="1" x14ac:dyDescent="0.15">
      <c r="A428" s="227"/>
      <c r="B428" s="229"/>
      <c r="C428" s="204" t="s">
        <v>185</v>
      </c>
      <c r="D428" s="9">
        <v>198</v>
      </c>
      <c r="E428" s="9">
        <v>616</v>
      </c>
      <c r="F428" s="9">
        <v>886</v>
      </c>
      <c r="G428" s="22">
        <v>202</v>
      </c>
      <c r="H428" s="9">
        <v>166</v>
      </c>
      <c r="I428" s="23">
        <v>115</v>
      </c>
      <c r="J428" s="24">
        <f>+D428+E428</f>
        <v>814</v>
      </c>
      <c r="K428" s="9">
        <f>+F428</f>
        <v>886</v>
      </c>
      <c r="L428" s="9">
        <f>+G428+H428</f>
        <v>368</v>
      </c>
      <c r="M428" s="135"/>
    </row>
    <row r="429" spans="1:13" s="138" customFormat="1" ht="15" customHeight="1" x14ac:dyDescent="0.15">
      <c r="A429" s="227"/>
      <c r="B429" s="229"/>
      <c r="C429" s="205"/>
      <c r="D429" s="10">
        <f t="shared" ref="D429:I429" si="93">+D428/SUM($D428:$I428)*100</f>
        <v>9.0700870361887311</v>
      </c>
      <c r="E429" s="10">
        <f t="shared" si="93"/>
        <v>28.218048557031604</v>
      </c>
      <c r="F429" s="10">
        <f t="shared" si="93"/>
        <v>40.586349060925329</v>
      </c>
      <c r="G429" s="27">
        <f t="shared" si="93"/>
        <v>9.2533211177278964</v>
      </c>
      <c r="H429" s="10">
        <f t="shared" si="93"/>
        <v>7.6042143838754006</v>
      </c>
      <c r="I429" s="28">
        <f t="shared" si="93"/>
        <v>5.2679798442510304</v>
      </c>
      <c r="J429" s="78">
        <f>+D429+E429</f>
        <v>37.288135593220332</v>
      </c>
      <c r="K429" s="79">
        <f>+F429</f>
        <v>40.586349060925329</v>
      </c>
      <c r="L429" s="79">
        <f>+G429+H429</f>
        <v>16.857535501603298</v>
      </c>
      <c r="M429" s="137"/>
    </row>
    <row r="430" spans="1:13" s="136" customFormat="1" ht="15" customHeight="1" x14ac:dyDescent="0.15">
      <c r="A430" s="227"/>
      <c r="B430" s="229"/>
      <c r="C430" s="204" t="s">
        <v>259</v>
      </c>
      <c r="D430" s="9">
        <v>164</v>
      </c>
      <c r="E430" s="9">
        <v>614</v>
      </c>
      <c r="F430" s="9">
        <v>952</v>
      </c>
      <c r="G430" s="9">
        <v>199</v>
      </c>
      <c r="H430" s="9">
        <v>146</v>
      </c>
      <c r="I430" s="23">
        <v>115</v>
      </c>
      <c r="J430" s="24">
        <v>778</v>
      </c>
      <c r="K430" s="9">
        <v>952</v>
      </c>
      <c r="L430" s="9">
        <v>345</v>
      </c>
      <c r="M430" s="135"/>
    </row>
    <row r="431" spans="1:13" s="138" customFormat="1" ht="15" customHeight="1" x14ac:dyDescent="0.15">
      <c r="A431" s="205"/>
      <c r="B431" s="230"/>
      <c r="C431" s="205"/>
      <c r="D431" s="68">
        <v>7.4885844748858439</v>
      </c>
      <c r="E431" s="68">
        <v>28.036529680365298</v>
      </c>
      <c r="F431" s="68">
        <v>43.470319634703195</v>
      </c>
      <c r="G431" s="68">
        <v>9.0867579908675804</v>
      </c>
      <c r="H431" s="68">
        <v>6.666666666666667</v>
      </c>
      <c r="I431" s="94">
        <v>5.2511415525114149</v>
      </c>
      <c r="J431" s="29">
        <v>35.525114155251146</v>
      </c>
      <c r="K431" s="68">
        <v>43.470319634703195</v>
      </c>
      <c r="L431" s="68">
        <v>15.753424657534246</v>
      </c>
      <c r="M431" s="137"/>
    </row>
    <row r="432" spans="1:13" s="2" customFormat="1" ht="15" customHeight="1" x14ac:dyDescent="0.15">
      <c r="A432" s="165"/>
      <c r="B432" s="108"/>
      <c r="C432" s="107"/>
      <c r="D432" s="166"/>
      <c r="E432" s="166"/>
      <c r="F432" s="166"/>
      <c r="G432" s="166"/>
      <c r="H432" s="166"/>
      <c r="I432" s="166"/>
      <c r="J432" s="166"/>
      <c r="K432" s="166"/>
      <c r="L432" s="166"/>
      <c r="M432" s="167"/>
    </row>
    <row r="433" spans="1:13" s="138" customFormat="1" ht="15" customHeight="1" x14ac:dyDescent="0.15">
      <c r="A433" s="206" t="s">
        <v>75</v>
      </c>
      <c r="B433" s="207"/>
      <c r="C433" s="204" t="s">
        <v>76</v>
      </c>
      <c r="D433" s="152">
        <v>1</v>
      </c>
      <c r="E433" s="152">
        <v>2</v>
      </c>
      <c r="F433" s="152">
        <v>3</v>
      </c>
      <c r="G433" s="152">
        <v>4</v>
      </c>
      <c r="H433" s="231" t="s">
        <v>22</v>
      </c>
      <c r="I433" s="19" t="s">
        <v>15</v>
      </c>
      <c r="J433" s="18" t="s">
        <v>27</v>
      </c>
      <c r="K433" s="124"/>
      <c r="L433" s="124"/>
      <c r="M433" s="137"/>
    </row>
    <row r="434" spans="1:13" s="138" customFormat="1" ht="30" customHeight="1" x14ac:dyDescent="0.15">
      <c r="A434" s="208"/>
      <c r="B434" s="209"/>
      <c r="C434" s="205"/>
      <c r="D434" s="161" t="s">
        <v>120</v>
      </c>
      <c r="E434" s="161" t="s">
        <v>121</v>
      </c>
      <c r="F434" s="161" t="s">
        <v>122</v>
      </c>
      <c r="G434" s="161" t="s">
        <v>123</v>
      </c>
      <c r="H434" s="232"/>
      <c r="I434" s="163" t="s">
        <v>124</v>
      </c>
      <c r="J434" s="164" t="s">
        <v>125</v>
      </c>
      <c r="K434" s="124"/>
      <c r="L434" s="124"/>
      <c r="M434" s="137"/>
    </row>
    <row r="435" spans="1:13" s="136" customFormat="1" ht="15" customHeight="1" x14ac:dyDescent="0.15">
      <c r="A435" s="204" t="s">
        <v>334</v>
      </c>
      <c r="B435" s="228" t="s">
        <v>240</v>
      </c>
      <c r="C435" s="225" t="s">
        <v>258</v>
      </c>
      <c r="D435" s="9">
        <v>32</v>
      </c>
      <c r="E435" s="9">
        <v>178</v>
      </c>
      <c r="F435" s="9">
        <v>475</v>
      </c>
      <c r="G435" s="9">
        <v>1194</v>
      </c>
      <c r="H435" s="23">
        <v>107</v>
      </c>
      <c r="I435" s="168">
        <f>+D435+E435</f>
        <v>210</v>
      </c>
      <c r="J435" s="9">
        <f>+F435+G435</f>
        <v>1669</v>
      </c>
      <c r="K435" s="169"/>
      <c r="L435" s="169"/>
      <c r="M435" s="135"/>
    </row>
    <row r="436" spans="1:13" s="138" customFormat="1" ht="15" customHeight="1" x14ac:dyDescent="0.15">
      <c r="A436" s="227"/>
      <c r="B436" s="229"/>
      <c r="C436" s="226"/>
      <c r="D436" s="68">
        <f>+D435/SUM($D435:$H435)*100</f>
        <v>1.6112789526686808</v>
      </c>
      <c r="E436" s="68">
        <f>+E435/SUM($D435:$H435)*100</f>
        <v>8.9627391742195357</v>
      </c>
      <c r="F436" s="68">
        <f t="shared" ref="F436:H436" si="94">+F435/SUM($D435:$H435)*100</f>
        <v>23.917421953675731</v>
      </c>
      <c r="G436" s="68">
        <f t="shared" si="94"/>
        <v>60.120845921450147</v>
      </c>
      <c r="H436" s="94">
        <f t="shared" si="94"/>
        <v>5.3877139979859008</v>
      </c>
      <c r="I436" s="117">
        <f>+D436+E436</f>
        <v>10.574018126888216</v>
      </c>
      <c r="J436" s="68">
        <f>+F436+G436</f>
        <v>84.038267875125882</v>
      </c>
      <c r="K436" s="170"/>
      <c r="L436" s="170"/>
      <c r="M436" s="137"/>
    </row>
    <row r="437" spans="1:13" s="136" customFormat="1" ht="15" customHeight="1" x14ac:dyDescent="0.15">
      <c r="A437" s="227"/>
      <c r="B437" s="229"/>
      <c r="C437" s="198" t="s">
        <v>185</v>
      </c>
      <c r="D437" s="9">
        <v>63</v>
      </c>
      <c r="E437" s="9">
        <v>247</v>
      </c>
      <c r="F437" s="9">
        <v>593</v>
      </c>
      <c r="G437" s="9">
        <v>1167</v>
      </c>
      <c r="H437" s="23">
        <v>113</v>
      </c>
      <c r="I437" s="171">
        <f>+D437+E437</f>
        <v>310</v>
      </c>
      <c r="J437" s="9">
        <f>+F437+G437</f>
        <v>1760</v>
      </c>
      <c r="K437" s="169"/>
      <c r="L437" s="169"/>
      <c r="M437" s="135"/>
    </row>
    <row r="438" spans="1:13" s="138" customFormat="1" ht="15" customHeight="1" x14ac:dyDescent="0.15">
      <c r="A438" s="227"/>
      <c r="B438" s="229"/>
      <c r="C438" s="260"/>
      <c r="D438" s="68">
        <f>+D437/SUM($D437:$H437)*100</f>
        <v>2.8859367842418693</v>
      </c>
      <c r="E438" s="68">
        <f t="shared" ref="E438:H438" si="95">+E437/SUM($D437:$H437)*100</f>
        <v>11.314704535043518</v>
      </c>
      <c r="F438" s="68">
        <f t="shared" si="95"/>
        <v>27.164452588181405</v>
      </c>
      <c r="G438" s="68">
        <f t="shared" si="95"/>
        <v>53.458543289051761</v>
      </c>
      <c r="H438" s="94">
        <f t="shared" si="95"/>
        <v>5.1763628034814477</v>
      </c>
      <c r="I438" s="117">
        <f>+D438+E438</f>
        <v>14.200641319285387</v>
      </c>
      <c r="J438" s="68">
        <f>+F438+G438</f>
        <v>80.622995877233166</v>
      </c>
      <c r="K438" s="170"/>
      <c r="L438" s="170"/>
      <c r="M438" s="137"/>
    </row>
    <row r="439" spans="1:13" s="136" customFormat="1" ht="15" customHeight="1" x14ac:dyDescent="0.15">
      <c r="A439" s="227"/>
      <c r="B439" s="229"/>
      <c r="C439" s="204" t="s">
        <v>259</v>
      </c>
      <c r="D439" s="9">
        <v>65</v>
      </c>
      <c r="E439" s="9">
        <v>264</v>
      </c>
      <c r="F439" s="9">
        <v>614</v>
      </c>
      <c r="G439" s="9">
        <v>1138</v>
      </c>
      <c r="H439" s="23">
        <v>109</v>
      </c>
      <c r="I439" s="24">
        <v>329</v>
      </c>
      <c r="J439" s="9">
        <v>1752</v>
      </c>
      <c r="K439" s="169"/>
      <c r="L439" s="169"/>
      <c r="M439" s="135"/>
    </row>
    <row r="440" spans="1:13" s="138" customFormat="1" ht="15" customHeight="1" x14ac:dyDescent="0.15">
      <c r="A440" s="205"/>
      <c r="B440" s="230"/>
      <c r="C440" s="205"/>
      <c r="D440" s="68">
        <v>2.968036529680365</v>
      </c>
      <c r="E440" s="68">
        <v>12.054794520547945</v>
      </c>
      <c r="F440" s="68">
        <v>28.036529680365298</v>
      </c>
      <c r="G440" s="68">
        <v>51.963470319634709</v>
      </c>
      <c r="H440" s="94">
        <v>4.9771689497716896</v>
      </c>
      <c r="I440" s="29">
        <v>15.02283105022831</v>
      </c>
      <c r="J440" s="68">
        <v>80</v>
      </c>
      <c r="K440" s="170"/>
      <c r="L440" s="170"/>
      <c r="M440" s="137"/>
    </row>
    <row r="441" spans="1:13" s="138" customFormat="1" ht="15" customHeight="1" x14ac:dyDescent="0.15">
      <c r="A441" s="82"/>
      <c r="B441" s="31"/>
      <c r="C441" s="30"/>
      <c r="D441" s="124"/>
      <c r="E441" s="124"/>
      <c r="F441" s="124"/>
      <c r="G441" s="124"/>
      <c r="H441" s="124"/>
      <c r="I441" s="124"/>
      <c r="J441" s="124"/>
      <c r="K441" s="172"/>
      <c r="L441" s="172"/>
      <c r="M441" s="137"/>
    </row>
    <row r="442" spans="1:13" s="8" customFormat="1" ht="15" customHeight="1" x14ac:dyDescent="0.15">
      <c r="A442" s="206" t="s">
        <v>75</v>
      </c>
      <c r="B442" s="207"/>
      <c r="C442" s="204" t="s">
        <v>76</v>
      </c>
      <c r="D442" s="18">
        <v>1</v>
      </c>
      <c r="E442" s="18">
        <v>2</v>
      </c>
      <c r="F442" s="18">
        <v>3</v>
      </c>
      <c r="G442" s="18">
        <v>4</v>
      </c>
      <c r="H442" s="18">
        <v>5</v>
      </c>
      <c r="I442" s="220" t="s">
        <v>22</v>
      </c>
      <c r="J442" s="114" t="s">
        <v>15</v>
      </c>
      <c r="K442" s="18">
        <v>3</v>
      </c>
      <c r="L442" s="18" t="s">
        <v>16</v>
      </c>
      <c r="M442" s="7"/>
    </row>
    <row r="443" spans="1:13" s="8" customFormat="1" ht="30" customHeight="1" x14ac:dyDescent="0.15">
      <c r="A443" s="208"/>
      <c r="B443" s="209"/>
      <c r="C443" s="205"/>
      <c r="D443" s="76" t="s">
        <v>29</v>
      </c>
      <c r="E443" s="76" t="s">
        <v>143</v>
      </c>
      <c r="F443" s="76" t="s">
        <v>24</v>
      </c>
      <c r="G443" s="76" t="s">
        <v>136</v>
      </c>
      <c r="H443" s="76" t="s">
        <v>30</v>
      </c>
      <c r="I443" s="221"/>
      <c r="J443" s="77" t="s">
        <v>29</v>
      </c>
      <c r="K443" s="76" t="s">
        <v>24</v>
      </c>
      <c r="L443" s="76" t="s">
        <v>30</v>
      </c>
      <c r="M443" s="7"/>
    </row>
    <row r="444" spans="1:13" s="136" customFormat="1" ht="15" customHeight="1" x14ac:dyDescent="0.15">
      <c r="A444" s="204" t="s">
        <v>37</v>
      </c>
      <c r="B444" s="228" t="s">
        <v>241</v>
      </c>
      <c r="C444" s="225" t="s">
        <v>258</v>
      </c>
      <c r="D444" s="9">
        <v>50</v>
      </c>
      <c r="E444" s="9">
        <v>255</v>
      </c>
      <c r="F444" s="9">
        <v>1406</v>
      </c>
      <c r="G444" s="22">
        <v>75</v>
      </c>
      <c r="H444" s="9">
        <v>45</v>
      </c>
      <c r="I444" s="23">
        <v>155</v>
      </c>
      <c r="J444" s="24">
        <f>+D444+E444</f>
        <v>305</v>
      </c>
      <c r="K444" s="9">
        <f>+F444</f>
        <v>1406</v>
      </c>
      <c r="L444" s="9">
        <f>+G444+H444</f>
        <v>120</v>
      </c>
      <c r="M444" s="135"/>
    </row>
    <row r="445" spans="1:13" s="138" customFormat="1" ht="15" customHeight="1" x14ac:dyDescent="0.15">
      <c r="A445" s="227"/>
      <c r="B445" s="229"/>
      <c r="C445" s="226"/>
      <c r="D445" s="10">
        <f>+D444/SUM($D444:$I444)*100</f>
        <v>2.5176233635448138</v>
      </c>
      <c r="E445" s="10">
        <f t="shared" ref="E445:I445" si="96">+E444/SUM($D444:$I444)*100</f>
        <v>12.839879154078551</v>
      </c>
      <c r="F445" s="10">
        <f t="shared" si="96"/>
        <v>70.79556898288017</v>
      </c>
      <c r="G445" s="27">
        <f t="shared" si="96"/>
        <v>3.7764350453172204</v>
      </c>
      <c r="H445" s="10">
        <f t="shared" si="96"/>
        <v>2.2658610271903323</v>
      </c>
      <c r="I445" s="28">
        <f t="shared" si="96"/>
        <v>7.8046324269889222</v>
      </c>
      <c r="J445" s="78">
        <f>+D445+E445</f>
        <v>15.357502517623365</v>
      </c>
      <c r="K445" s="79">
        <f>+F445</f>
        <v>70.79556898288017</v>
      </c>
      <c r="L445" s="79">
        <f>+G445+H445</f>
        <v>6.0422960725075523</v>
      </c>
      <c r="M445" s="137"/>
    </row>
    <row r="446" spans="1:13" s="136" customFormat="1" ht="15" customHeight="1" x14ac:dyDescent="0.15">
      <c r="A446" s="227"/>
      <c r="B446" s="229"/>
      <c r="C446" s="204" t="s">
        <v>185</v>
      </c>
      <c r="D446" s="9">
        <v>98</v>
      </c>
      <c r="E446" s="9">
        <v>248</v>
      </c>
      <c r="F446" s="9">
        <v>1544</v>
      </c>
      <c r="G446" s="22">
        <v>73</v>
      </c>
      <c r="H446" s="9">
        <v>39</v>
      </c>
      <c r="I446" s="23">
        <v>181</v>
      </c>
      <c r="J446" s="24">
        <f>+D446+E446</f>
        <v>346</v>
      </c>
      <c r="K446" s="9">
        <f>+F446</f>
        <v>1544</v>
      </c>
      <c r="L446" s="9">
        <f>+G446+H446</f>
        <v>112</v>
      </c>
      <c r="M446" s="135"/>
    </row>
    <row r="447" spans="1:13" s="138" customFormat="1" ht="15" customHeight="1" x14ac:dyDescent="0.15">
      <c r="A447" s="227"/>
      <c r="B447" s="229"/>
      <c r="C447" s="205"/>
      <c r="D447" s="10">
        <f t="shared" ref="D447:I447" si="97">+D446/SUM($D446:$I446)*100</f>
        <v>4.4892349977095742</v>
      </c>
      <c r="E447" s="10">
        <f t="shared" si="97"/>
        <v>11.360513055428308</v>
      </c>
      <c r="F447" s="10">
        <f t="shared" si="97"/>
        <v>70.728355474118189</v>
      </c>
      <c r="G447" s="27">
        <f t="shared" si="97"/>
        <v>3.3440219880897848</v>
      </c>
      <c r="H447" s="10">
        <f t="shared" si="97"/>
        <v>1.7865322950068714</v>
      </c>
      <c r="I447" s="28">
        <f t="shared" si="97"/>
        <v>8.2913421896472741</v>
      </c>
      <c r="J447" s="78">
        <f>+D447+E447</f>
        <v>15.849748053137883</v>
      </c>
      <c r="K447" s="79">
        <f>+F447</f>
        <v>70.728355474118189</v>
      </c>
      <c r="L447" s="79">
        <f>+G447+H447</f>
        <v>5.1305542830966564</v>
      </c>
      <c r="M447" s="137"/>
    </row>
    <row r="448" spans="1:13" s="136" customFormat="1" ht="15" customHeight="1" x14ac:dyDescent="0.15">
      <c r="A448" s="227"/>
      <c r="B448" s="229"/>
      <c r="C448" s="204" t="s">
        <v>335</v>
      </c>
      <c r="D448" s="9">
        <v>63</v>
      </c>
      <c r="E448" s="9">
        <v>331</v>
      </c>
      <c r="F448" s="9">
        <v>1480</v>
      </c>
      <c r="G448" s="9">
        <v>87</v>
      </c>
      <c r="H448" s="9">
        <v>46</v>
      </c>
      <c r="I448" s="23">
        <v>183</v>
      </c>
      <c r="J448" s="24">
        <v>394</v>
      </c>
      <c r="K448" s="9">
        <v>1480</v>
      </c>
      <c r="L448" s="9">
        <v>133</v>
      </c>
      <c r="M448" s="135"/>
    </row>
    <row r="449" spans="1:13" s="138" customFormat="1" ht="15" customHeight="1" x14ac:dyDescent="0.15">
      <c r="A449" s="205"/>
      <c r="B449" s="230"/>
      <c r="C449" s="205"/>
      <c r="D449" s="68">
        <v>2.8767123287671232</v>
      </c>
      <c r="E449" s="68">
        <v>15.114155251141554</v>
      </c>
      <c r="F449" s="68">
        <v>67.579908675799089</v>
      </c>
      <c r="G449" s="68">
        <v>3.9726027397260277</v>
      </c>
      <c r="H449" s="68">
        <v>2.1004566210045663</v>
      </c>
      <c r="I449" s="94">
        <v>8.3561643835616444</v>
      </c>
      <c r="J449" s="117">
        <v>17.990867579908677</v>
      </c>
      <c r="K449" s="68">
        <v>67.579908675799089</v>
      </c>
      <c r="L449" s="68">
        <v>6.0730593607305945</v>
      </c>
      <c r="M449" s="137"/>
    </row>
    <row r="450" spans="1:13" s="136" customFormat="1" ht="15" customHeight="1" x14ac:dyDescent="0.15">
      <c r="A450" s="204" t="s">
        <v>74</v>
      </c>
      <c r="B450" s="228" t="s">
        <v>242</v>
      </c>
      <c r="C450" s="225" t="s">
        <v>258</v>
      </c>
      <c r="D450" s="9">
        <v>184</v>
      </c>
      <c r="E450" s="9">
        <v>616</v>
      </c>
      <c r="F450" s="9">
        <v>920</v>
      </c>
      <c r="G450" s="22">
        <v>64</v>
      </c>
      <c r="H450" s="9">
        <v>44</v>
      </c>
      <c r="I450" s="23">
        <v>158</v>
      </c>
      <c r="J450" s="24">
        <f>+D450+E450</f>
        <v>800</v>
      </c>
      <c r="K450" s="9">
        <f>+F450</f>
        <v>920</v>
      </c>
      <c r="L450" s="9">
        <f>+G450+H450</f>
        <v>108</v>
      </c>
      <c r="M450" s="135"/>
    </row>
    <row r="451" spans="1:13" s="138" customFormat="1" ht="15" customHeight="1" x14ac:dyDescent="0.15">
      <c r="A451" s="227"/>
      <c r="B451" s="229"/>
      <c r="C451" s="226"/>
      <c r="D451" s="10">
        <f>+D450/SUM($D450:$I450)*100</f>
        <v>9.2648539778449148</v>
      </c>
      <c r="E451" s="10">
        <f t="shared" ref="E451:I451" si="98">+E450/SUM($D450:$I450)*100</f>
        <v>31.017119838872105</v>
      </c>
      <c r="F451" s="10">
        <f t="shared" si="98"/>
        <v>46.324269889224574</v>
      </c>
      <c r="G451" s="27">
        <f t="shared" si="98"/>
        <v>3.2225579053373616</v>
      </c>
      <c r="H451" s="10">
        <f t="shared" si="98"/>
        <v>2.2155085599194364</v>
      </c>
      <c r="I451" s="28">
        <f t="shared" si="98"/>
        <v>7.9556898288016109</v>
      </c>
      <c r="J451" s="78">
        <f>+D451+E451</f>
        <v>40.28197381671702</v>
      </c>
      <c r="K451" s="79">
        <f>+F451</f>
        <v>46.324269889224574</v>
      </c>
      <c r="L451" s="79">
        <f>+G451+H451</f>
        <v>5.4380664652567976</v>
      </c>
      <c r="M451" s="137"/>
    </row>
    <row r="452" spans="1:13" s="136" customFormat="1" ht="15" customHeight="1" x14ac:dyDescent="0.15">
      <c r="A452" s="227"/>
      <c r="B452" s="229"/>
      <c r="C452" s="204" t="s">
        <v>185</v>
      </c>
      <c r="D452" s="9">
        <v>256</v>
      </c>
      <c r="E452" s="9">
        <v>707</v>
      </c>
      <c r="F452" s="9">
        <v>949</v>
      </c>
      <c r="G452" s="22">
        <v>76</v>
      </c>
      <c r="H452" s="9">
        <v>29</v>
      </c>
      <c r="I452" s="23">
        <v>166</v>
      </c>
      <c r="J452" s="24">
        <f>+D452+E452</f>
        <v>963</v>
      </c>
      <c r="K452" s="9">
        <f>+F452</f>
        <v>949</v>
      </c>
      <c r="L452" s="9">
        <f>+G452+H452</f>
        <v>105</v>
      </c>
      <c r="M452" s="135"/>
    </row>
    <row r="453" spans="1:13" s="138" customFormat="1" ht="15" customHeight="1" x14ac:dyDescent="0.15">
      <c r="A453" s="227"/>
      <c r="B453" s="229"/>
      <c r="C453" s="205"/>
      <c r="D453" s="10">
        <f t="shared" ref="D453:I453" si="99">+D452/SUM($D452:$I452)*100</f>
        <v>11.726981218506642</v>
      </c>
      <c r="E453" s="10">
        <f t="shared" si="99"/>
        <v>32.386623912047639</v>
      </c>
      <c r="F453" s="10">
        <f t="shared" si="99"/>
        <v>43.4722858451672</v>
      </c>
      <c r="G453" s="27">
        <f t="shared" si="99"/>
        <v>3.4814475492441592</v>
      </c>
      <c r="H453" s="10">
        <f t="shared" si="99"/>
        <v>1.3284470911589554</v>
      </c>
      <c r="I453" s="28">
        <f t="shared" si="99"/>
        <v>7.6042143838754006</v>
      </c>
      <c r="J453" s="78">
        <f>+D453+E453</f>
        <v>44.113605130554284</v>
      </c>
      <c r="K453" s="79">
        <f>+F453</f>
        <v>43.4722858451672</v>
      </c>
      <c r="L453" s="79">
        <f>+G453+H453</f>
        <v>4.8098946404031144</v>
      </c>
      <c r="M453" s="137"/>
    </row>
    <row r="454" spans="1:13" s="136" customFormat="1" ht="15" customHeight="1" x14ac:dyDescent="0.15">
      <c r="A454" s="227"/>
      <c r="B454" s="229"/>
      <c r="C454" s="204" t="s">
        <v>259</v>
      </c>
      <c r="D454" s="9">
        <v>218</v>
      </c>
      <c r="E454" s="9">
        <v>791</v>
      </c>
      <c r="F454" s="9">
        <v>916</v>
      </c>
      <c r="G454" s="9">
        <v>67</v>
      </c>
      <c r="H454" s="9">
        <v>30</v>
      </c>
      <c r="I454" s="23">
        <v>168</v>
      </c>
      <c r="J454" s="24">
        <v>1009</v>
      </c>
      <c r="K454" s="9">
        <v>916</v>
      </c>
      <c r="L454" s="9">
        <v>97</v>
      </c>
      <c r="M454" s="135"/>
    </row>
    <row r="455" spans="1:13" s="138" customFormat="1" ht="15" customHeight="1" x14ac:dyDescent="0.15">
      <c r="A455" s="205"/>
      <c r="B455" s="230"/>
      <c r="C455" s="205"/>
      <c r="D455" s="68">
        <v>9.9543378995433791</v>
      </c>
      <c r="E455" s="68">
        <v>36.118721461187214</v>
      </c>
      <c r="F455" s="68">
        <v>41.826484018264843</v>
      </c>
      <c r="G455" s="68">
        <v>3.0593607305936072</v>
      </c>
      <c r="H455" s="68">
        <v>1.3698630136986301</v>
      </c>
      <c r="I455" s="94">
        <v>7.6712328767123292</v>
      </c>
      <c r="J455" s="29">
        <v>46.073059360730596</v>
      </c>
      <c r="K455" s="68">
        <v>41.826484018264843</v>
      </c>
      <c r="L455" s="68">
        <v>4.4292237442922371</v>
      </c>
      <c r="M455" s="137"/>
    </row>
    <row r="456" spans="1:13" s="175" customFormat="1" ht="15" customHeight="1" x14ac:dyDescent="0.15">
      <c r="A456" s="82"/>
      <c r="B456" s="31"/>
      <c r="C456" s="173"/>
      <c r="D456" s="54"/>
      <c r="E456" s="54"/>
      <c r="F456" s="54"/>
      <c r="G456" s="54"/>
      <c r="H456" s="54"/>
      <c r="I456" s="54"/>
      <c r="J456" s="54"/>
      <c r="K456" s="54"/>
      <c r="L456" s="54"/>
      <c r="M456" s="174"/>
    </row>
    <row r="457" spans="1:13" s="85" customFormat="1" ht="30" customHeight="1" x14ac:dyDescent="0.15">
      <c r="A457" s="256" t="s">
        <v>147</v>
      </c>
      <c r="B457" s="257"/>
      <c r="C457" s="204" t="s">
        <v>76</v>
      </c>
      <c r="D457" s="210" t="s">
        <v>87</v>
      </c>
      <c r="E457" s="210" t="s">
        <v>68</v>
      </c>
      <c r="F457" s="210" t="s">
        <v>88</v>
      </c>
      <c r="G457" s="210" t="s">
        <v>69</v>
      </c>
      <c r="H457" s="210" t="s">
        <v>70</v>
      </c>
      <c r="I457" s="210" t="s">
        <v>89</v>
      </c>
      <c r="J457" s="210" t="s">
        <v>257</v>
      </c>
      <c r="K457" s="210" t="s">
        <v>126</v>
      </c>
      <c r="L457" s="210" t="s">
        <v>71</v>
      </c>
      <c r="M457" s="84"/>
    </row>
    <row r="458" spans="1:13" s="85" customFormat="1" ht="30" customHeight="1" x14ac:dyDescent="0.15">
      <c r="A458" s="258"/>
      <c r="B458" s="259"/>
      <c r="C458" s="205"/>
      <c r="D458" s="211"/>
      <c r="E458" s="211"/>
      <c r="F458" s="211"/>
      <c r="G458" s="211"/>
      <c r="H458" s="211"/>
      <c r="I458" s="211"/>
      <c r="J458" s="211"/>
      <c r="K458" s="211"/>
      <c r="L458" s="211"/>
      <c r="M458" s="84"/>
    </row>
    <row r="459" spans="1:13" s="85" customFormat="1" ht="15" customHeight="1" x14ac:dyDescent="0.15">
      <c r="A459" s="210" t="s">
        <v>336</v>
      </c>
      <c r="B459" s="244" t="s">
        <v>243</v>
      </c>
      <c r="C459" s="204" t="s">
        <v>300</v>
      </c>
      <c r="D459" s="22">
        <v>1435</v>
      </c>
      <c r="E459" s="176">
        <v>859</v>
      </c>
      <c r="F459" s="176">
        <v>246</v>
      </c>
      <c r="G459" s="177">
        <v>42</v>
      </c>
      <c r="H459" s="177">
        <v>47</v>
      </c>
      <c r="I459" s="177">
        <v>658</v>
      </c>
      <c r="J459" s="177">
        <v>106</v>
      </c>
      <c r="K459" s="177">
        <v>77</v>
      </c>
      <c r="L459" s="177">
        <v>208</v>
      </c>
      <c r="M459" s="84"/>
    </row>
    <row r="460" spans="1:13" s="85" customFormat="1" ht="15" customHeight="1" x14ac:dyDescent="0.15">
      <c r="A460" s="236"/>
      <c r="B460" s="245"/>
      <c r="C460" s="205"/>
      <c r="D460" s="68">
        <f>+D459/1986*100</f>
        <v>72.255790533736146</v>
      </c>
      <c r="E460" s="68">
        <f>+E459/1986*100</f>
        <v>43.252769385699899</v>
      </c>
      <c r="F460" s="68">
        <f t="shared" ref="F460:L460" si="100">+F459/1986*100</f>
        <v>12.386706948640484</v>
      </c>
      <c r="G460" s="68">
        <f t="shared" si="100"/>
        <v>2.1148036253776437</v>
      </c>
      <c r="H460" s="68">
        <f t="shared" si="100"/>
        <v>2.3665659617321246</v>
      </c>
      <c r="I460" s="68">
        <f t="shared" si="100"/>
        <v>33.131923464249745</v>
      </c>
      <c r="J460" s="68">
        <f t="shared" si="100"/>
        <v>5.3373615307150049</v>
      </c>
      <c r="K460" s="68">
        <f t="shared" si="100"/>
        <v>3.8771399798590132</v>
      </c>
      <c r="L460" s="68">
        <f t="shared" si="100"/>
        <v>10.473313192346426</v>
      </c>
      <c r="M460" s="84"/>
    </row>
    <row r="461" spans="1:13" s="85" customFormat="1" ht="15" customHeight="1" x14ac:dyDescent="0.15">
      <c r="A461" s="236"/>
      <c r="B461" s="245"/>
      <c r="C461" s="204" t="s">
        <v>185</v>
      </c>
      <c r="D461" s="22">
        <v>1555</v>
      </c>
      <c r="E461" s="176">
        <v>978</v>
      </c>
      <c r="F461" s="176">
        <v>249</v>
      </c>
      <c r="G461" s="177">
        <v>47</v>
      </c>
      <c r="H461" s="177">
        <v>72</v>
      </c>
      <c r="I461" s="177">
        <v>789</v>
      </c>
      <c r="J461" s="177">
        <v>144</v>
      </c>
      <c r="K461" s="177">
        <v>96</v>
      </c>
      <c r="L461" s="177">
        <v>209</v>
      </c>
      <c r="M461" s="84"/>
    </row>
    <row r="462" spans="1:13" s="85" customFormat="1" ht="15" customHeight="1" x14ac:dyDescent="0.15">
      <c r="A462" s="236"/>
      <c r="B462" s="245"/>
      <c r="C462" s="205"/>
      <c r="D462" s="68">
        <f t="shared" ref="D462:L462" si="101">+D461/2183*100</f>
        <v>71.2322491983509</v>
      </c>
      <c r="E462" s="68">
        <f t="shared" si="101"/>
        <v>44.800732936326156</v>
      </c>
      <c r="F462" s="68">
        <f t="shared" si="101"/>
        <v>11.4063215758131</v>
      </c>
      <c r="G462" s="68">
        <f t="shared" si="101"/>
        <v>2.153000458085204</v>
      </c>
      <c r="H462" s="68">
        <f t="shared" si="101"/>
        <v>3.2982134677049935</v>
      </c>
      <c r="I462" s="68">
        <f t="shared" si="101"/>
        <v>36.142922583600551</v>
      </c>
      <c r="J462" s="68">
        <f t="shared" si="101"/>
        <v>6.5964269354099869</v>
      </c>
      <c r="K462" s="68">
        <f t="shared" si="101"/>
        <v>4.3976179569399907</v>
      </c>
      <c r="L462" s="68">
        <f t="shared" si="101"/>
        <v>9.5739807604214384</v>
      </c>
      <c r="M462" s="84"/>
    </row>
    <row r="463" spans="1:13" s="85" customFormat="1" ht="15" customHeight="1" x14ac:dyDescent="0.15">
      <c r="A463" s="236"/>
      <c r="B463" s="245"/>
      <c r="C463" s="204" t="s">
        <v>259</v>
      </c>
      <c r="D463" s="178">
        <v>1623</v>
      </c>
      <c r="E463" s="178">
        <v>1029</v>
      </c>
      <c r="F463" s="178">
        <v>228</v>
      </c>
      <c r="G463" s="178">
        <v>52</v>
      </c>
      <c r="H463" s="178">
        <v>23</v>
      </c>
      <c r="I463" s="178">
        <v>727</v>
      </c>
      <c r="J463" s="178">
        <v>190</v>
      </c>
      <c r="K463" s="178">
        <v>119</v>
      </c>
      <c r="L463" s="178">
        <v>213</v>
      </c>
      <c r="M463" s="84"/>
    </row>
    <row r="464" spans="1:13" s="85" customFormat="1" ht="15" customHeight="1" x14ac:dyDescent="0.15">
      <c r="A464" s="236"/>
      <c r="B464" s="245"/>
      <c r="C464" s="205"/>
      <c r="D464" s="68">
        <v>74.109589041095887</v>
      </c>
      <c r="E464" s="68">
        <v>46.986301369863014</v>
      </c>
      <c r="F464" s="68">
        <v>10.41095890410959</v>
      </c>
      <c r="G464" s="68">
        <v>2.3744292237442921</v>
      </c>
      <c r="H464" s="68">
        <v>1.0502283105022832</v>
      </c>
      <c r="I464" s="68">
        <v>33.196347031963469</v>
      </c>
      <c r="J464" s="68">
        <v>8.6757990867579906</v>
      </c>
      <c r="K464" s="68">
        <v>5.4337899543378994</v>
      </c>
      <c r="L464" s="68">
        <v>9.7260273972602747</v>
      </c>
      <c r="M464" s="84"/>
    </row>
    <row r="465" spans="1:13" s="85" customFormat="1" ht="15" customHeight="1" x14ac:dyDescent="0.15">
      <c r="A465" s="236"/>
      <c r="B465" s="245"/>
      <c r="C465" s="204" t="s">
        <v>76</v>
      </c>
      <c r="D465" s="210" t="s">
        <v>72</v>
      </c>
      <c r="E465" s="210" t="s">
        <v>48</v>
      </c>
      <c r="F465" s="210" t="s">
        <v>73</v>
      </c>
      <c r="G465" s="252"/>
      <c r="H465" s="254"/>
      <c r="I465" s="254"/>
      <c r="J465" s="254"/>
      <c r="K465" s="214"/>
      <c r="L465" s="214"/>
      <c r="M465" s="84"/>
    </row>
    <row r="466" spans="1:13" s="85" customFormat="1" ht="15" customHeight="1" x14ac:dyDescent="0.15">
      <c r="A466" s="236"/>
      <c r="B466" s="245"/>
      <c r="C466" s="205"/>
      <c r="D466" s="211"/>
      <c r="E466" s="211"/>
      <c r="F466" s="211"/>
      <c r="G466" s="253"/>
      <c r="H466" s="255"/>
      <c r="I466" s="255"/>
      <c r="J466" s="255"/>
      <c r="K466" s="215"/>
      <c r="L466" s="215"/>
      <c r="M466" s="84"/>
    </row>
    <row r="467" spans="1:13" s="85" customFormat="1" ht="15" customHeight="1" x14ac:dyDescent="0.15">
      <c r="A467" s="236"/>
      <c r="B467" s="245"/>
      <c r="C467" s="204" t="s">
        <v>300</v>
      </c>
      <c r="D467" s="177">
        <v>436</v>
      </c>
      <c r="E467" s="177">
        <v>59</v>
      </c>
      <c r="F467" s="177">
        <v>138</v>
      </c>
      <c r="G467" s="92"/>
      <c r="H467" s="179"/>
      <c r="I467" s="179"/>
      <c r="J467" s="179"/>
      <c r="K467" s="83"/>
      <c r="L467" s="83"/>
      <c r="M467" s="84"/>
    </row>
    <row r="468" spans="1:13" s="85" customFormat="1" ht="15" customHeight="1" x14ac:dyDescent="0.15">
      <c r="A468" s="236"/>
      <c r="B468" s="245"/>
      <c r="C468" s="205"/>
      <c r="D468" s="68">
        <f>+D467/1986*100</f>
        <v>21.953675730110774</v>
      </c>
      <c r="E468" s="68">
        <f t="shared" ref="E468" si="102">+E467/1986*100</f>
        <v>2.9707955689828802</v>
      </c>
      <c r="F468" s="68">
        <f>+F467/1986*100</f>
        <v>6.9486404833836861</v>
      </c>
      <c r="G468" s="92"/>
      <c r="H468" s="179"/>
      <c r="I468" s="179"/>
      <c r="J468" s="179"/>
      <c r="K468" s="83"/>
      <c r="L468" s="83"/>
      <c r="M468" s="84"/>
    </row>
    <row r="469" spans="1:13" s="85" customFormat="1" ht="15" customHeight="1" x14ac:dyDescent="0.15">
      <c r="A469" s="236"/>
      <c r="B469" s="245"/>
      <c r="C469" s="204" t="s">
        <v>185</v>
      </c>
      <c r="D469" s="177">
        <v>521</v>
      </c>
      <c r="E469" s="177">
        <v>65</v>
      </c>
      <c r="F469" s="177">
        <v>123</v>
      </c>
      <c r="G469" s="92"/>
      <c r="H469" s="179"/>
      <c r="I469" s="179"/>
      <c r="J469" s="179"/>
      <c r="K469" s="83"/>
      <c r="L469" s="83"/>
      <c r="M469" s="84"/>
    </row>
    <row r="470" spans="1:13" s="85" customFormat="1" ht="15" customHeight="1" x14ac:dyDescent="0.15">
      <c r="A470" s="236"/>
      <c r="B470" s="245"/>
      <c r="C470" s="205"/>
      <c r="D470" s="68">
        <f>+D469/2183*100</f>
        <v>23.866239120476411</v>
      </c>
      <c r="E470" s="68">
        <f>+E469/2183*100</f>
        <v>2.9775538250114519</v>
      </c>
      <c r="F470" s="68">
        <f>+F469/2183*100</f>
        <v>5.6344480073293628</v>
      </c>
      <c r="G470" s="92"/>
      <c r="H470" s="179"/>
      <c r="I470" s="179"/>
      <c r="J470" s="179"/>
      <c r="K470" s="83"/>
      <c r="L470" s="83"/>
      <c r="M470" s="84"/>
    </row>
    <row r="471" spans="1:13" s="85" customFormat="1" ht="15" customHeight="1" x14ac:dyDescent="0.15">
      <c r="A471" s="236"/>
      <c r="B471" s="245"/>
      <c r="C471" s="204" t="s">
        <v>259</v>
      </c>
      <c r="D471" s="9">
        <v>424</v>
      </c>
      <c r="E471" s="9">
        <v>61</v>
      </c>
      <c r="F471" s="9">
        <v>112</v>
      </c>
      <c r="G471" s="92"/>
      <c r="H471" s="179"/>
      <c r="I471" s="179"/>
      <c r="J471" s="179"/>
      <c r="K471" s="83"/>
      <c r="L471" s="83"/>
      <c r="M471" s="84"/>
    </row>
    <row r="472" spans="1:13" s="85" customFormat="1" ht="15" customHeight="1" x14ac:dyDescent="0.15">
      <c r="A472" s="211"/>
      <c r="B472" s="246"/>
      <c r="C472" s="205"/>
      <c r="D472" s="68">
        <v>19.360730593607308</v>
      </c>
      <c r="E472" s="68">
        <v>2.7853881278538815</v>
      </c>
      <c r="F472" s="68">
        <v>5.1141552511415531</v>
      </c>
      <c r="G472" s="92"/>
      <c r="H472" s="179"/>
      <c r="I472" s="179"/>
      <c r="J472" s="179"/>
      <c r="K472" s="83"/>
      <c r="L472" s="83"/>
      <c r="M472" s="84"/>
    </row>
    <row r="473" spans="1:13" s="89" customFormat="1" ht="15" customHeight="1" x14ac:dyDescent="0.15">
      <c r="A473" s="87"/>
      <c r="B473" s="233"/>
      <c r="C473" s="233"/>
      <c r="D473" s="233"/>
      <c r="E473" s="233"/>
      <c r="F473" s="233"/>
      <c r="G473" s="233"/>
      <c r="H473" s="233"/>
      <c r="I473" s="233"/>
      <c r="J473" s="233"/>
      <c r="K473" s="233"/>
      <c r="L473" s="180"/>
      <c r="M473" s="88"/>
    </row>
    <row r="474" spans="1:13" s="8" customFormat="1" ht="15" customHeight="1" x14ac:dyDescent="0.15">
      <c r="A474" s="206" t="s">
        <v>75</v>
      </c>
      <c r="B474" s="207"/>
      <c r="C474" s="204" t="s">
        <v>76</v>
      </c>
      <c r="D474" s="18">
        <v>1</v>
      </c>
      <c r="E474" s="18">
        <v>2</v>
      </c>
      <c r="F474" s="18">
        <v>3</v>
      </c>
      <c r="G474" s="18">
        <v>4</v>
      </c>
      <c r="H474" s="18">
        <v>5</v>
      </c>
      <c r="I474" s="220" t="s">
        <v>22</v>
      </c>
      <c r="J474" s="19" t="s">
        <v>15</v>
      </c>
      <c r="K474" s="18">
        <v>3</v>
      </c>
      <c r="L474" s="18" t="s">
        <v>16</v>
      </c>
      <c r="M474" s="7"/>
    </row>
    <row r="475" spans="1:13" s="8" customFormat="1" ht="29.25" customHeight="1" x14ac:dyDescent="0.15">
      <c r="A475" s="208"/>
      <c r="B475" s="209"/>
      <c r="C475" s="205"/>
      <c r="D475" s="76" t="s">
        <v>19</v>
      </c>
      <c r="E475" s="76" t="s">
        <v>17</v>
      </c>
      <c r="F475" s="76" t="s">
        <v>24</v>
      </c>
      <c r="G475" s="76" t="s">
        <v>18</v>
      </c>
      <c r="H475" s="76" t="s">
        <v>131</v>
      </c>
      <c r="I475" s="221"/>
      <c r="J475" s="77" t="s">
        <v>23</v>
      </c>
      <c r="K475" s="76" t="s">
        <v>24</v>
      </c>
      <c r="L475" s="76" t="s">
        <v>21</v>
      </c>
      <c r="M475" s="7"/>
    </row>
    <row r="476" spans="1:13" s="8" customFormat="1" ht="15" customHeight="1" x14ac:dyDescent="0.15">
      <c r="A476" s="247" t="s">
        <v>337</v>
      </c>
      <c r="B476" s="228" t="s">
        <v>244</v>
      </c>
      <c r="C476" s="204" t="s">
        <v>300</v>
      </c>
      <c r="D476" s="9">
        <v>666</v>
      </c>
      <c r="E476" s="9">
        <v>694</v>
      </c>
      <c r="F476" s="9">
        <v>439</v>
      </c>
      <c r="G476" s="22">
        <v>38</v>
      </c>
      <c r="H476" s="9">
        <v>59</v>
      </c>
      <c r="I476" s="23">
        <v>90</v>
      </c>
      <c r="J476" s="24">
        <f>+D476+E476</f>
        <v>1360</v>
      </c>
      <c r="K476" s="9">
        <f>+F476</f>
        <v>439</v>
      </c>
      <c r="L476" s="9">
        <f>+G476+H476</f>
        <v>97</v>
      </c>
      <c r="M476" s="7"/>
    </row>
    <row r="477" spans="1:13" s="8" customFormat="1" ht="15" customHeight="1" x14ac:dyDescent="0.15">
      <c r="A477" s="248"/>
      <c r="B477" s="229"/>
      <c r="C477" s="205"/>
      <c r="D477" s="10">
        <f>+D476/SUM($D476:$I476)*100</f>
        <v>33.534743202416919</v>
      </c>
      <c r="E477" s="10">
        <f t="shared" ref="E477:I477" si="103">+E476/SUM($D476:$I476)*100</f>
        <v>34.944612286002013</v>
      </c>
      <c r="F477" s="10">
        <f t="shared" si="103"/>
        <v>22.104733131923464</v>
      </c>
      <c r="G477" s="27">
        <f t="shared" si="103"/>
        <v>1.9133937562940584</v>
      </c>
      <c r="H477" s="10">
        <f t="shared" si="103"/>
        <v>2.9707955689828802</v>
      </c>
      <c r="I477" s="28">
        <f t="shared" si="103"/>
        <v>4.5317220543806647</v>
      </c>
      <c r="J477" s="78">
        <f>+D477+E477</f>
        <v>68.479355488418932</v>
      </c>
      <c r="K477" s="79">
        <f>+F477</f>
        <v>22.104733131923464</v>
      </c>
      <c r="L477" s="79">
        <f>+G477+H477</f>
        <v>4.8841893252769388</v>
      </c>
      <c r="M477" s="7"/>
    </row>
    <row r="478" spans="1:13" s="8" customFormat="1" ht="15" customHeight="1" x14ac:dyDescent="0.15">
      <c r="A478" s="248"/>
      <c r="B478" s="229"/>
      <c r="C478" s="204" t="s">
        <v>185</v>
      </c>
      <c r="D478" s="9">
        <v>813</v>
      </c>
      <c r="E478" s="9">
        <v>757</v>
      </c>
      <c r="F478" s="9">
        <v>410</v>
      </c>
      <c r="G478" s="22">
        <v>36</v>
      </c>
      <c r="H478" s="9">
        <v>60</v>
      </c>
      <c r="I478" s="23">
        <v>107</v>
      </c>
      <c r="J478" s="24">
        <f>+D478+E478</f>
        <v>1570</v>
      </c>
      <c r="K478" s="9">
        <f>+F478</f>
        <v>410</v>
      </c>
      <c r="L478" s="9">
        <f>+G478+H478</f>
        <v>96</v>
      </c>
      <c r="M478" s="7"/>
    </row>
    <row r="479" spans="1:13" s="8" customFormat="1" ht="15" customHeight="1" x14ac:dyDescent="0.15">
      <c r="A479" s="248"/>
      <c r="B479" s="229"/>
      <c r="C479" s="205"/>
      <c r="D479" s="10">
        <f t="shared" ref="D479:I479" si="104">+D478/SUM($D478:$I478)*100</f>
        <v>37.242327072835543</v>
      </c>
      <c r="E479" s="10">
        <f t="shared" si="104"/>
        <v>34.677049931287215</v>
      </c>
      <c r="F479" s="10">
        <f t="shared" si="104"/>
        <v>18.781493357764546</v>
      </c>
      <c r="G479" s="27">
        <f t="shared" si="104"/>
        <v>1.6491067338524967</v>
      </c>
      <c r="H479" s="10">
        <f t="shared" si="104"/>
        <v>2.7485112230874944</v>
      </c>
      <c r="I479" s="28">
        <f t="shared" si="104"/>
        <v>4.901511681172698</v>
      </c>
      <c r="J479" s="78">
        <f>+D479+E479</f>
        <v>71.919377004122765</v>
      </c>
      <c r="K479" s="79">
        <f>+F479</f>
        <v>18.781493357764546</v>
      </c>
      <c r="L479" s="79">
        <f>+G479+H479</f>
        <v>4.3976179569399907</v>
      </c>
      <c r="M479" s="7"/>
    </row>
    <row r="480" spans="1:13" s="136" customFormat="1" ht="15" customHeight="1" x14ac:dyDescent="0.15">
      <c r="A480" s="248"/>
      <c r="B480" s="229"/>
      <c r="C480" s="204" t="s">
        <v>259</v>
      </c>
      <c r="D480" s="9">
        <v>765</v>
      </c>
      <c r="E480" s="9">
        <v>794</v>
      </c>
      <c r="F480" s="9">
        <v>420</v>
      </c>
      <c r="G480" s="9">
        <v>53</v>
      </c>
      <c r="H480" s="9">
        <v>58</v>
      </c>
      <c r="I480" s="23">
        <v>100</v>
      </c>
      <c r="J480" s="24">
        <v>1559</v>
      </c>
      <c r="K480" s="9">
        <v>420</v>
      </c>
      <c r="L480" s="9">
        <v>111</v>
      </c>
      <c r="M480" s="135"/>
    </row>
    <row r="481" spans="1:13" s="138" customFormat="1" ht="15" customHeight="1" x14ac:dyDescent="0.15">
      <c r="A481" s="249"/>
      <c r="B481" s="230"/>
      <c r="C481" s="205"/>
      <c r="D481" s="68">
        <v>34.93150684931507</v>
      </c>
      <c r="E481" s="68">
        <v>36.25570776255708</v>
      </c>
      <c r="F481" s="68">
        <v>19.17808219178082</v>
      </c>
      <c r="G481" s="68">
        <v>2.4200913242009134</v>
      </c>
      <c r="H481" s="68">
        <v>2.6484018264840183</v>
      </c>
      <c r="I481" s="94">
        <v>4.5662100456620998</v>
      </c>
      <c r="J481" s="29">
        <v>71.18721461187215</v>
      </c>
      <c r="K481" s="68">
        <v>19.17808219178082</v>
      </c>
      <c r="L481" s="68">
        <v>5.0684931506849313</v>
      </c>
      <c r="M481" s="137"/>
    </row>
    <row r="482" spans="1:13" s="8" customFormat="1" ht="15" customHeight="1" x14ac:dyDescent="0.15">
      <c r="A482" s="198" t="s">
        <v>186</v>
      </c>
      <c r="B482" s="228" t="s">
        <v>245</v>
      </c>
      <c r="C482" s="204" t="s">
        <v>300</v>
      </c>
      <c r="D482" s="9">
        <v>546</v>
      </c>
      <c r="E482" s="9">
        <v>762</v>
      </c>
      <c r="F482" s="9">
        <v>471</v>
      </c>
      <c r="G482" s="22">
        <v>47</v>
      </c>
      <c r="H482" s="9">
        <v>73</v>
      </c>
      <c r="I482" s="23">
        <v>87</v>
      </c>
      <c r="J482" s="24">
        <f>+D482+E482</f>
        <v>1308</v>
      </c>
      <c r="K482" s="9">
        <f>+F482</f>
        <v>471</v>
      </c>
      <c r="L482" s="9">
        <f>+G482+H482</f>
        <v>120</v>
      </c>
      <c r="M482" s="7"/>
    </row>
    <row r="483" spans="1:13" s="8" customFormat="1" ht="15" customHeight="1" x14ac:dyDescent="0.15">
      <c r="A483" s="199"/>
      <c r="B483" s="229"/>
      <c r="C483" s="205"/>
      <c r="D483" s="10">
        <f>+D482/SUM($D482:$I482)*100</f>
        <v>27.492447129909365</v>
      </c>
      <c r="E483" s="10">
        <f t="shared" ref="E483:I483" si="105">+E482/SUM($D482:$I482)*100</f>
        <v>38.368580060422964</v>
      </c>
      <c r="F483" s="10">
        <f t="shared" si="105"/>
        <v>23.716012084592144</v>
      </c>
      <c r="G483" s="27">
        <f t="shared" si="105"/>
        <v>2.3665659617321246</v>
      </c>
      <c r="H483" s="10">
        <f t="shared" si="105"/>
        <v>3.6757301107754277</v>
      </c>
      <c r="I483" s="28">
        <f t="shared" si="105"/>
        <v>4.380664652567976</v>
      </c>
      <c r="J483" s="78">
        <f>+D483+E483</f>
        <v>65.861027190332322</v>
      </c>
      <c r="K483" s="79">
        <f>+F483</f>
        <v>23.716012084592144</v>
      </c>
      <c r="L483" s="79">
        <f>+G483+H483</f>
        <v>6.0422960725075523</v>
      </c>
      <c r="M483" s="7"/>
    </row>
    <row r="484" spans="1:13" s="8" customFormat="1" ht="15" customHeight="1" x14ac:dyDescent="0.15">
      <c r="A484" s="199"/>
      <c r="B484" s="229"/>
      <c r="C484" s="204" t="s">
        <v>185</v>
      </c>
      <c r="D484" s="9">
        <v>642</v>
      </c>
      <c r="E484" s="9">
        <v>835</v>
      </c>
      <c r="F484" s="9">
        <v>453</v>
      </c>
      <c r="G484" s="22">
        <v>70</v>
      </c>
      <c r="H484" s="9">
        <v>86</v>
      </c>
      <c r="I484" s="23">
        <v>97</v>
      </c>
      <c r="J484" s="24">
        <f>+D484+E484</f>
        <v>1477</v>
      </c>
      <c r="K484" s="9">
        <f>+F484</f>
        <v>453</v>
      </c>
      <c r="L484" s="9">
        <f>+G484+H484</f>
        <v>156</v>
      </c>
      <c r="M484" s="7"/>
    </row>
    <row r="485" spans="1:13" s="8" customFormat="1" ht="15" customHeight="1" x14ac:dyDescent="0.15">
      <c r="A485" s="199"/>
      <c r="B485" s="229"/>
      <c r="C485" s="205"/>
      <c r="D485" s="10">
        <f t="shared" ref="D485:I485" si="106">+D484/SUM($D484:$I484)*100</f>
        <v>29.409070087036188</v>
      </c>
      <c r="E485" s="10">
        <f t="shared" si="106"/>
        <v>38.250114521300958</v>
      </c>
      <c r="F485" s="10">
        <f t="shared" si="106"/>
        <v>20.751259734310583</v>
      </c>
      <c r="G485" s="27">
        <f t="shared" si="106"/>
        <v>3.2065964269354099</v>
      </c>
      <c r="H485" s="10">
        <f t="shared" si="106"/>
        <v>3.9395327530920752</v>
      </c>
      <c r="I485" s="28">
        <f t="shared" si="106"/>
        <v>4.443426477324782</v>
      </c>
      <c r="J485" s="78">
        <f>+D485+E485</f>
        <v>67.659184608337142</v>
      </c>
      <c r="K485" s="79">
        <f>+F485</f>
        <v>20.751259734310583</v>
      </c>
      <c r="L485" s="79">
        <f>+G485+H485</f>
        <v>7.1461291800274847</v>
      </c>
      <c r="M485" s="7"/>
    </row>
    <row r="486" spans="1:13" s="8" customFormat="1" ht="15" customHeight="1" x14ac:dyDescent="0.15">
      <c r="A486" s="199"/>
      <c r="B486" s="229"/>
      <c r="C486" s="204" t="s">
        <v>259</v>
      </c>
      <c r="D486" s="9">
        <v>674</v>
      </c>
      <c r="E486" s="9">
        <v>851</v>
      </c>
      <c r="F486" s="9">
        <v>457</v>
      </c>
      <c r="G486" s="9">
        <v>32</v>
      </c>
      <c r="H486" s="9">
        <v>81</v>
      </c>
      <c r="I486" s="23">
        <v>95</v>
      </c>
      <c r="J486" s="24">
        <v>1525</v>
      </c>
      <c r="K486" s="9">
        <v>457</v>
      </c>
      <c r="L486" s="9">
        <v>113</v>
      </c>
      <c r="M486" s="7"/>
    </row>
    <row r="487" spans="1:13" s="8" customFormat="1" ht="15" customHeight="1" x14ac:dyDescent="0.15">
      <c r="A487" s="200"/>
      <c r="B487" s="230"/>
      <c r="C487" s="205"/>
      <c r="D487" s="68">
        <v>30.776255707762555</v>
      </c>
      <c r="E487" s="68">
        <v>38.858447488584474</v>
      </c>
      <c r="F487" s="68">
        <v>20.867579908675797</v>
      </c>
      <c r="G487" s="68">
        <v>1.4611872146118721</v>
      </c>
      <c r="H487" s="68">
        <v>3.6986301369863015</v>
      </c>
      <c r="I487" s="94">
        <v>4.3378995433789953</v>
      </c>
      <c r="J487" s="29">
        <v>69.634703196347033</v>
      </c>
      <c r="K487" s="68">
        <v>20.867579908675797</v>
      </c>
      <c r="L487" s="68">
        <v>5.1598173515981731</v>
      </c>
      <c r="M487" s="7"/>
    </row>
    <row r="488" spans="1:13" s="175" customFormat="1" ht="15" customHeight="1" x14ac:dyDescent="0.15">
      <c r="A488" s="82"/>
      <c r="B488" s="31"/>
      <c r="C488" s="30"/>
      <c r="D488" s="54"/>
      <c r="E488" s="54"/>
      <c r="F488" s="54"/>
      <c r="G488" s="54"/>
      <c r="H488" s="54"/>
      <c r="I488" s="54"/>
      <c r="J488" s="54"/>
      <c r="K488" s="54"/>
      <c r="L488" s="54"/>
      <c r="M488" s="174"/>
    </row>
    <row r="489" spans="1:13" s="4" customFormat="1" ht="15" customHeight="1" x14ac:dyDescent="0.15">
      <c r="A489" s="250" t="s">
        <v>184</v>
      </c>
      <c r="B489" s="250"/>
      <c r="C489" s="250"/>
      <c r="D489" s="250"/>
      <c r="E489" s="250"/>
      <c r="F489" s="250"/>
      <c r="G489" s="251"/>
      <c r="H489" s="251"/>
      <c r="I489" s="251"/>
      <c r="J489" s="251"/>
      <c r="K489" s="251"/>
      <c r="L489" s="251"/>
      <c r="M489" s="3"/>
    </row>
    <row r="490" spans="1:13" s="8" customFormat="1" ht="15" customHeight="1" x14ac:dyDescent="0.15">
      <c r="A490" s="206" t="s">
        <v>75</v>
      </c>
      <c r="B490" s="207"/>
      <c r="C490" s="204" t="s">
        <v>76</v>
      </c>
      <c r="D490" s="198" t="s">
        <v>33</v>
      </c>
      <c r="E490" s="198" t="s">
        <v>34</v>
      </c>
      <c r="F490" s="198" t="s">
        <v>24</v>
      </c>
      <c r="G490" s="231" t="s">
        <v>22</v>
      </c>
      <c r="H490" s="6"/>
      <c r="I490" s="6"/>
      <c r="J490" s="6"/>
      <c r="K490" s="6"/>
      <c r="L490" s="6"/>
      <c r="M490" s="7"/>
    </row>
    <row r="491" spans="1:13" s="8" customFormat="1" ht="15" customHeight="1" x14ac:dyDescent="0.15">
      <c r="A491" s="208"/>
      <c r="B491" s="209"/>
      <c r="C491" s="227"/>
      <c r="D491" s="200"/>
      <c r="E491" s="200"/>
      <c r="F491" s="200"/>
      <c r="G491" s="232"/>
      <c r="H491" s="6"/>
      <c r="I491" s="6"/>
      <c r="J491" s="6"/>
      <c r="K491" s="6"/>
      <c r="L491" s="6"/>
      <c r="M491" s="7"/>
    </row>
    <row r="492" spans="1:13" s="26" customFormat="1" ht="15" customHeight="1" x14ac:dyDescent="0.15">
      <c r="A492" s="204" t="s">
        <v>338</v>
      </c>
      <c r="B492" s="228" t="s">
        <v>101</v>
      </c>
      <c r="C492" s="204" t="s">
        <v>300</v>
      </c>
      <c r="D492" s="9">
        <v>1228</v>
      </c>
      <c r="E492" s="9">
        <v>169</v>
      </c>
      <c r="F492" s="9">
        <v>472</v>
      </c>
      <c r="G492" s="22">
        <v>117</v>
      </c>
      <c r="H492" s="55"/>
      <c r="I492" s="55"/>
      <c r="J492" s="55"/>
      <c r="K492" s="55"/>
      <c r="L492" s="55"/>
      <c r="M492" s="25"/>
    </row>
    <row r="493" spans="1:13" s="8" customFormat="1" ht="15" customHeight="1" x14ac:dyDescent="0.15">
      <c r="A493" s="227"/>
      <c r="B493" s="229"/>
      <c r="C493" s="205"/>
      <c r="D493" s="10">
        <f>+D492/SUM($D492:$G492)*100</f>
        <v>61.832829808660627</v>
      </c>
      <c r="E493" s="10">
        <f t="shared" ref="E493:G493" si="107">+E492/SUM($D492:$G492)*100</f>
        <v>8.5095669687814706</v>
      </c>
      <c r="F493" s="10">
        <f t="shared" si="107"/>
        <v>23.766364551863042</v>
      </c>
      <c r="G493" s="10">
        <f t="shared" si="107"/>
        <v>5.8912386706948645</v>
      </c>
      <c r="H493" s="6"/>
      <c r="I493" s="6"/>
      <c r="J493" s="6"/>
      <c r="K493" s="6"/>
      <c r="L493" s="6"/>
      <c r="M493" s="7"/>
    </row>
    <row r="494" spans="1:13" s="26" customFormat="1" ht="15" customHeight="1" x14ac:dyDescent="0.15">
      <c r="A494" s="227"/>
      <c r="B494" s="229"/>
      <c r="C494" s="204" t="s">
        <v>185</v>
      </c>
      <c r="D494" s="9">
        <v>1352</v>
      </c>
      <c r="E494" s="9">
        <v>193</v>
      </c>
      <c r="F494" s="9">
        <v>543</v>
      </c>
      <c r="G494" s="22">
        <v>95</v>
      </c>
      <c r="H494" s="55"/>
      <c r="I494" s="55"/>
      <c r="J494" s="55"/>
      <c r="K494" s="55"/>
      <c r="L494" s="55"/>
      <c r="M494" s="25"/>
    </row>
    <row r="495" spans="1:13" s="8" customFormat="1" ht="15" customHeight="1" x14ac:dyDescent="0.15">
      <c r="A495" s="227"/>
      <c r="B495" s="229"/>
      <c r="C495" s="205"/>
      <c r="D495" s="10">
        <f>+D494/SUM($D494:$G494)*100</f>
        <v>61.933119560238204</v>
      </c>
      <c r="E495" s="10">
        <f t="shared" ref="E495:G495" si="108">+E494/SUM($D494:$G494)*100</f>
        <v>8.8410444342647736</v>
      </c>
      <c r="F495" s="10">
        <f t="shared" si="108"/>
        <v>24.874026568941822</v>
      </c>
      <c r="G495" s="10">
        <f t="shared" si="108"/>
        <v>4.3518094365551994</v>
      </c>
      <c r="H495" s="6"/>
      <c r="I495" s="6"/>
      <c r="J495" s="6"/>
      <c r="K495" s="6"/>
      <c r="L495" s="6"/>
      <c r="M495" s="7"/>
    </row>
    <row r="496" spans="1:13" s="26" customFormat="1" ht="15" customHeight="1" x14ac:dyDescent="0.15">
      <c r="A496" s="227"/>
      <c r="B496" s="229"/>
      <c r="C496" s="204" t="s">
        <v>259</v>
      </c>
      <c r="D496" s="9">
        <v>1271</v>
      </c>
      <c r="E496" s="9">
        <v>210</v>
      </c>
      <c r="F496" s="9">
        <v>611</v>
      </c>
      <c r="G496" s="9">
        <v>98</v>
      </c>
      <c r="H496" s="55"/>
      <c r="I496" s="55"/>
      <c r="J496" s="55"/>
      <c r="K496" s="55"/>
      <c r="L496" s="55"/>
      <c r="M496" s="25"/>
    </row>
    <row r="497" spans="1:13" s="8" customFormat="1" ht="15" customHeight="1" x14ac:dyDescent="0.15">
      <c r="A497" s="205"/>
      <c r="B497" s="230"/>
      <c r="C497" s="205"/>
      <c r="D497" s="68">
        <v>58.036529680365298</v>
      </c>
      <c r="E497" s="68">
        <v>9.5890410958904102</v>
      </c>
      <c r="F497" s="68">
        <v>27.899543378995435</v>
      </c>
      <c r="G497" s="68">
        <v>4.474885844748858</v>
      </c>
      <c r="H497" s="6"/>
      <c r="I497" s="6"/>
      <c r="J497" s="6"/>
      <c r="K497" s="6"/>
      <c r="L497" s="6"/>
      <c r="M497" s="7"/>
    </row>
    <row r="498" spans="1:13" s="35" customFormat="1" ht="15" customHeight="1" x14ac:dyDescent="0.15">
      <c r="A498" s="57"/>
      <c r="B498" s="31"/>
      <c r="C498" s="32"/>
      <c r="D498" s="33"/>
      <c r="E498" s="33"/>
      <c r="F498" s="33"/>
      <c r="G498" s="5"/>
      <c r="H498" s="5"/>
      <c r="I498" s="5"/>
      <c r="J498" s="5"/>
      <c r="K498" s="5"/>
      <c r="L498" s="5"/>
      <c r="M498" s="34"/>
    </row>
    <row r="499" spans="1:13" s="85" customFormat="1" ht="30" customHeight="1" x14ac:dyDescent="0.15">
      <c r="A499" s="239" t="s">
        <v>339</v>
      </c>
      <c r="B499" s="240"/>
      <c r="C499" s="204" t="s">
        <v>76</v>
      </c>
      <c r="D499" s="210" t="s">
        <v>49</v>
      </c>
      <c r="E499" s="210" t="s">
        <v>77</v>
      </c>
      <c r="F499" s="210" t="s">
        <v>50</v>
      </c>
      <c r="G499" s="210" t="s">
        <v>78</v>
      </c>
      <c r="H499" s="210" t="s">
        <v>51</v>
      </c>
      <c r="I499" s="210" t="s">
        <v>52</v>
      </c>
      <c r="J499" s="210" t="s">
        <v>53</v>
      </c>
      <c r="K499" s="210" t="s">
        <v>54</v>
      </c>
      <c r="L499" s="210" t="s">
        <v>79</v>
      </c>
      <c r="M499" s="84"/>
    </row>
    <row r="500" spans="1:13" s="85" customFormat="1" ht="30" customHeight="1" x14ac:dyDescent="0.15">
      <c r="A500" s="241"/>
      <c r="B500" s="242"/>
      <c r="C500" s="205"/>
      <c r="D500" s="211"/>
      <c r="E500" s="211"/>
      <c r="F500" s="211"/>
      <c r="G500" s="211"/>
      <c r="H500" s="211"/>
      <c r="I500" s="211"/>
      <c r="J500" s="211"/>
      <c r="K500" s="211"/>
      <c r="L500" s="211"/>
      <c r="M500" s="84"/>
    </row>
    <row r="501" spans="1:13" s="89" customFormat="1" ht="15" customHeight="1" x14ac:dyDescent="0.15">
      <c r="A501" s="210" t="s">
        <v>340</v>
      </c>
      <c r="B501" s="244" t="s">
        <v>246</v>
      </c>
      <c r="C501" s="204" t="s">
        <v>300</v>
      </c>
      <c r="D501" s="9">
        <v>155</v>
      </c>
      <c r="E501" s="9">
        <v>57</v>
      </c>
      <c r="F501" s="9">
        <v>561</v>
      </c>
      <c r="G501" s="9">
        <v>81</v>
      </c>
      <c r="H501" s="9">
        <v>199</v>
      </c>
      <c r="I501" s="9">
        <v>71</v>
      </c>
      <c r="J501" s="9">
        <v>308</v>
      </c>
      <c r="K501" s="9">
        <v>245</v>
      </c>
      <c r="L501" s="9">
        <v>662</v>
      </c>
      <c r="M501" s="88"/>
    </row>
    <row r="502" spans="1:13" s="89" customFormat="1" ht="15" customHeight="1" x14ac:dyDescent="0.15">
      <c r="A502" s="236"/>
      <c r="B502" s="245"/>
      <c r="C502" s="205"/>
      <c r="D502" s="68">
        <f>+D501/D492*100</f>
        <v>12.62214983713355</v>
      </c>
      <c r="E502" s="68">
        <f>+E501/D492*100</f>
        <v>4.6416938110749184</v>
      </c>
      <c r="F502" s="68">
        <f>+F501/D492*100</f>
        <v>45.68403908794788</v>
      </c>
      <c r="G502" s="68">
        <f>+G501/D492*100</f>
        <v>6.5960912052117262</v>
      </c>
      <c r="H502" s="68">
        <f>+H501/D492*100</f>
        <v>16.205211726384363</v>
      </c>
      <c r="I502" s="68">
        <f>+I501/D492*100</f>
        <v>5.7817589576547226</v>
      </c>
      <c r="J502" s="68">
        <f>+J501/D492*100</f>
        <v>25.081433224755699</v>
      </c>
      <c r="K502" s="68">
        <f>+K501/D492*100</f>
        <v>19.951140065146582</v>
      </c>
      <c r="L502" s="68">
        <f>+L501/D492*100</f>
        <v>53.908794788273617</v>
      </c>
      <c r="M502" s="88"/>
    </row>
    <row r="503" spans="1:13" s="89" customFormat="1" ht="15" customHeight="1" x14ac:dyDescent="0.15">
      <c r="A503" s="236"/>
      <c r="B503" s="245"/>
      <c r="C503" s="204" t="s">
        <v>165</v>
      </c>
      <c r="D503" s="9">
        <v>156</v>
      </c>
      <c r="E503" s="9">
        <v>69</v>
      </c>
      <c r="F503" s="9">
        <v>548</v>
      </c>
      <c r="G503" s="9">
        <v>83</v>
      </c>
      <c r="H503" s="9">
        <v>194</v>
      </c>
      <c r="I503" s="9">
        <v>78</v>
      </c>
      <c r="J503" s="9">
        <v>363</v>
      </c>
      <c r="K503" s="9">
        <v>252</v>
      </c>
      <c r="L503" s="9">
        <v>686</v>
      </c>
      <c r="M503" s="88"/>
    </row>
    <row r="504" spans="1:13" s="89" customFormat="1" ht="15" customHeight="1" x14ac:dyDescent="0.15">
      <c r="A504" s="236"/>
      <c r="B504" s="245"/>
      <c r="C504" s="205"/>
      <c r="D504" s="68">
        <f>+D503/D494*100</f>
        <v>11.538461538461538</v>
      </c>
      <c r="E504" s="68">
        <f>+E503/D494*100</f>
        <v>5.1035502958579881</v>
      </c>
      <c r="F504" s="68">
        <f>+F503/D494*100</f>
        <v>40.532544378698226</v>
      </c>
      <c r="G504" s="68">
        <f>+G503/D494*100</f>
        <v>6.1390532544378695</v>
      </c>
      <c r="H504" s="68">
        <f>+H503/D494*100</f>
        <v>14.349112426035504</v>
      </c>
      <c r="I504" s="68">
        <f>+I503/D494*100</f>
        <v>5.7692307692307692</v>
      </c>
      <c r="J504" s="68">
        <f>+J503/D494*100</f>
        <v>26.849112426035504</v>
      </c>
      <c r="K504" s="68">
        <f>+K503/D494*100</f>
        <v>18.639053254437872</v>
      </c>
      <c r="L504" s="68">
        <f>+L503/D494*100</f>
        <v>50.739644970414197</v>
      </c>
      <c r="M504" s="88"/>
    </row>
    <row r="505" spans="1:13" s="8" customFormat="1" ht="15" customHeight="1" x14ac:dyDescent="0.15">
      <c r="A505" s="236"/>
      <c r="B505" s="245"/>
      <c r="C505" s="204" t="s">
        <v>259</v>
      </c>
      <c r="D505" s="9">
        <v>114</v>
      </c>
      <c r="E505" s="9">
        <v>66</v>
      </c>
      <c r="F505" s="9">
        <v>542</v>
      </c>
      <c r="G505" s="9">
        <v>104</v>
      </c>
      <c r="H505" s="9">
        <v>180</v>
      </c>
      <c r="I505" s="9">
        <v>84</v>
      </c>
      <c r="J505" s="9">
        <v>394</v>
      </c>
      <c r="K505" s="9">
        <v>213</v>
      </c>
      <c r="L505" s="9">
        <v>625</v>
      </c>
      <c r="M505" s="7"/>
    </row>
    <row r="506" spans="1:13" s="8" customFormat="1" ht="15" customHeight="1" x14ac:dyDescent="0.15">
      <c r="A506" s="236"/>
      <c r="B506" s="245"/>
      <c r="C506" s="205"/>
      <c r="D506" s="68">
        <v>8.9693154996066085</v>
      </c>
      <c r="E506" s="68">
        <v>5.1927616050354048</v>
      </c>
      <c r="F506" s="68">
        <v>42.643587726199847</v>
      </c>
      <c r="G506" s="68">
        <v>8.1825334382376091</v>
      </c>
      <c r="H506" s="68">
        <v>14.162077104642016</v>
      </c>
      <c r="I506" s="68">
        <v>6.6089693154996061</v>
      </c>
      <c r="J506" s="68">
        <v>30.999213217938632</v>
      </c>
      <c r="K506" s="68">
        <v>16.758457907159716</v>
      </c>
      <c r="L506" s="68">
        <v>49.173878835562554</v>
      </c>
      <c r="M506" s="7"/>
    </row>
    <row r="507" spans="1:13" s="136" customFormat="1" ht="45" customHeight="1" x14ac:dyDescent="0.15">
      <c r="A507" s="236"/>
      <c r="B507" s="245"/>
      <c r="C507" s="204" t="s">
        <v>76</v>
      </c>
      <c r="D507" s="210" t="s">
        <v>55</v>
      </c>
      <c r="E507" s="210" t="s">
        <v>56</v>
      </c>
      <c r="F507" s="210" t="s">
        <v>57</v>
      </c>
      <c r="G507" s="210" t="s">
        <v>90</v>
      </c>
      <c r="H507" s="210" t="s">
        <v>58</v>
      </c>
      <c r="I507" s="210" t="s">
        <v>59</v>
      </c>
      <c r="J507" s="210" t="s">
        <v>48</v>
      </c>
      <c r="K507" s="212"/>
      <c r="L507" s="214"/>
      <c r="M507" s="135"/>
    </row>
    <row r="508" spans="1:13" s="138" customFormat="1" ht="45" customHeight="1" x14ac:dyDescent="0.15">
      <c r="A508" s="236"/>
      <c r="B508" s="245"/>
      <c r="C508" s="205"/>
      <c r="D508" s="211"/>
      <c r="E508" s="211"/>
      <c r="F508" s="211"/>
      <c r="G508" s="211"/>
      <c r="H508" s="211"/>
      <c r="I508" s="211"/>
      <c r="J508" s="211"/>
      <c r="K508" s="213"/>
      <c r="L508" s="215"/>
      <c r="M508" s="137"/>
    </row>
    <row r="509" spans="1:13" s="136" customFormat="1" ht="15" customHeight="1" x14ac:dyDescent="0.15">
      <c r="A509" s="236"/>
      <c r="B509" s="245"/>
      <c r="C509" s="204" t="s">
        <v>300</v>
      </c>
      <c r="D509" s="9">
        <v>175</v>
      </c>
      <c r="E509" s="9">
        <v>251</v>
      </c>
      <c r="F509" s="9">
        <v>119</v>
      </c>
      <c r="G509" s="9">
        <v>13</v>
      </c>
      <c r="H509" s="9">
        <v>173</v>
      </c>
      <c r="I509" s="9">
        <v>32</v>
      </c>
      <c r="J509" s="9">
        <v>63</v>
      </c>
      <c r="K509" s="132"/>
      <c r="L509" s="83"/>
      <c r="M509" s="135"/>
    </row>
    <row r="510" spans="1:13" s="138" customFormat="1" ht="15" customHeight="1" x14ac:dyDescent="0.15">
      <c r="A510" s="236"/>
      <c r="B510" s="245"/>
      <c r="C510" s="205"/>
      <c r="D510" s="68">
        <f>+D509/D492*100</f>
        <v>14.250814332247558</v>
      </c>
      <c r="E510" s="68">
        <f>+E509/D492*100</f>
        <v>20.439739413680783</v>
      </c>
      <c r="F510" s="68">
        <f>+F509/D492*100</f>
        <v>9.6905537459283391</v>
      </c>
      <c r="G510" s="68">
        <f>+G509/D492*100</f>
        <v>1.0586319218241043</v>
      </c>
      <c r="H510" s="68">
        <f>+H509/D492*100</f>
        <v>14.087947882736158</v>
      </c>
      <c r="I510" s="68">
        <f>+I509/D492*100</f>
        <v>2.6058631921824107</v>
      </c>
      <c r="J510" s="68">
        <f>+J509/D492*100</f>
        <v>5.1302931596091206</v>
      </c>
      <c r="K510" s="132"/>
      <c r="L510" s="83"/>
      <c r="M510" s="137"/>
    </row>
    <row r="511" spans="1:13" s="136" customFormat="1" ht="15" customHeight="1" x14ac:dyDescent="0.15">
      <c r="A511" s="236"/>
      <c r="B511" s="245"/>
      <c r="C511" s="204" t="s">
        <v>165</v>
      </c>
      <c r="D511" s="9">
        <v>248</v>
      </c>
      <c r="E511" s="9">
        <v>290</v>
      </c>
      <c r="F511" s="9">
        <v>181</v>
      </c>
      <c r="G511" s="9">
        <v>18</v>
      </c>
      <c r="H511" s="9">
        <v>184</v>
      </c>
      <c r="I511" s="9">
        <v>30</v>
      </c>
      <c r="J511" s="9">
        <v>46</v>
      </c>
      <c r="K511" s="132"/>
      <c r="L511" s="83"/>
      <c r="M511" s="135"/>
    </row>
    <row r="512" spans="1:13" s="138" customFormat="1" ht="15" customHeight="1" x14ac:dyDescent="0.15">
      <c r="A512" s="236"/>
      <c r="B512" s="245"/>
      <c r="C512" s="205"/>
      <c r="D512" s="68">
        <f>+D511/D494*100</f>
        <v>18.34319526627219</v>
      </c>
      <c r="E512" s="68">
        <f>+E511/D494*100</f>
        <v>21.449704142011836</v>
      </c>
      <c r="F512" s="68">
        <f>+F511/D494*100</f>
        <v>13.38757396449704</v>
      </c>
      <c r="G512" s="68">
        <f>+G511/D494*100</f>
        <v>1.3313609467455623</v>
      </c>
      <c r="H512" s="68">
        <f>+H511/D494*100</f>
        <v>13.609467455621301</v>
      </c>
      <c r="I512" s="68">
        <f>+I511/D494*100</f>
        <v>2.2189349112426036</v>
      </c>
      <c r="J512" s="68">
        <f>+J511/D494*100</f>
        <v>3.4023668639053253</v>
      </c>
      <c r="K512" s="132"/>
      <c r="L512" s="83"/>
      <c r="M512" s="137"/>
    </row>
    <row r="513" spans="1:13" s="136" customFormat="1" ht="15" customHeight="1" x14ac:dyDescent="0.15">
      <c r="A513" s="236"/>
      <c r="B513" s="245"/>
      <c r="C513" s="204" t="s">
        <v>259</v>
      </c>
      <c r="D513" s="9">
        <v>189</v>
      </c>
      <c r="E513" s="9">
        <v>266</v>
      </c>
      <c r="F513" s="9">
        <v>137</v>
      </c>
      <c r="G513" s="9">
        <v>22</v>
      </c>
      <c r="H513" s="9">
        <v>192</v>
      </c>
      <c r="I513" s="9">
        <v>23</v>
      </c>
      <c r="J513" s="9">
        <v>46</v>
      </c>
      <c r="K513" s="181"/>
      <c r="L513" s="182"/>
      <c r="M513" s="135"/>
    </row>
    <row r="514" spans="1:13" s="138" customFormat="1" ht="15" customHeight="1" x14ac:dyDescent="0.15">
      <c r="A514" s="211"/>
      <c r="B514" s="246"/>
      <c r="C514" s="205"/>
      <c r="D514" s="68">
        <v>14.870180959874116</v>
      </c>
      <c r="E514" s="68">
        <v>20.928402832415422</v>
      </c>
      <c r="F514" s="68">
        <v>10.778914240755311</v>
      </c>
      <c r="G514" s="68">
        <v>1.730920535011802</v>
      </c>
      <c r="H514" s="68">
        <v>15.106215578284814</v>
      </c>
      <c r="I514" s="68">
        <v>1.8095987411487018</v>
      </c>
      <c r="J514" s="68">
        <v>3.6191974822974036</v>
      </c>
      <c r="K514" s="183"/>
      <c r="L514" s="184"/>
      <c r="M514" s="137"/>
    </row>
    <row r="515" spans="1:13" s="89" customFormat="1" ht="15" customHeight="1" x14ac:dyDescent="0.15">
      <c r="A515" s="185"/>
      <c r="B515" s="243" t="s">
        <v>341</v>
      </c>
      <c r="C515" s="243"/>
      <c r="D515" s="243"/>
      <c r="E515" s="243"/>
      <c r="F515" s="243"/>
      <c r="G515" s="243"/>
      <c r="H515" s="243"/>
      <c r="I515" s="243"/>
      <c r="J515" s="243"/>
      <c r="K515" s="243"/>
      <c r="L515" s="243"/>
      <c r="M515" s="88"/>
    </row>
    <row r="516" spans="1:13" s="189" customFormat="1" ht="15" customHeight="1" x14ac:dyDescent="0.15">
      <c r="A516" s="186"/>
      <c r="B516" s="187"/>
      <c r="C516" s="188"/>
      <c r="D516" s="188"/>
      <c r="E516" s="188"/>
      <c r="F516" s="188"/>
      <c r="G516" s="188"/>
      <c r="H516" s="188"/>
      <c r="I516" s="188"/>
      <c r="J516" s="188"/>
      <c r="K516" s="188"/>
      <c r="L516" s="180"/>
      <c r="M516" s="180"/>
    </row>
    <row r="517" spans="1:13" s="85" customFormat="1" ht="30" customHeight="1" x14ac:dyDescent="0.15">
      <c r="A517" s="239" t="s">
        <v>342</v>
      </c>
      <c r="B517" s="240"/>
      <c r="C517" s="204" t="s">
        <v>76</v>
      </c>
      <c r="D517" s="210" t="s">
        <v>60</v>
      </c>
      <c r="E517" s="210" t="s">
        <v>80</v>
      </c>
      <c r="F517" s="210" t="s">
        <v>81</v>
      </c>
      <c r="G517" s="210" t="s">
        <v>61</v>
      </c>
      <c r="H517" s="210" t="s">
        <v>62</v>
      </c>
      <c r="I517" s="210" t="s">
        <v>82</v>
      </c>
      <c r="J517" s="210" t="s">
        <v>63</v>
      </c>
      <c r="K517" s="210" t="s">
        <v>64</v>
      </c>
      <c r="L517" s="210" t="s">
        <v>65</v>
      </c>
      <c r="M517" s="84"/>
    </row>
    <row r="518" spans="1:13" s="85" customFormat="1" ht="30" customHeight="1" x14ac:dyDescent="0.15">
      <c r="A518" s="241"/>
      <c r="B518" s="242"/>
      <c r="C518" s="205"/>
      <c r="D518" s="211"/>
      <c r="E518" s="211"/>
      <c r="F518" s="211"/>
      <c r="G518" s="211"/>
      <c r="H518" s="211"/>
      <c r="I518" s="211"/>
      <c r="J518" s="211"/>
      <c r="K518" s="211"/>
      <c r="L518" s="211"/>
      <c r="M518" s="84"/>
    </row>
    <row r="519" spans="1:13" s="8" customFormat="1" ht="15" customHeight="1" x14ac:dyDescent="0.15">
      <c r="A519" s="210" t="s">
        <v>343</v>
      </c>
      <c r="B519" s="217" t="s">
        <v>95</v>
      </c>
      <c r="C519" s="204" t="s">
        <v>300</v>
      </c>
      <c r="D519" s="9">
        <v>29</v>
      </c>
      <c r="E519" s="9">
        <v>41</v>
      </c>
      <c r="F519" s="9">
        <v>23</v>
      </c>
      <c r="G519" s="9">
        <v>15</v>
      </c>
      <c r="H519" s="9">
        <v>7</v>
      </c>
      <c r="I519" s="9">
        <v>18</v>
      </c>
      <c r="J519" s="9">
        <v>15</v>
      </c>
      <c r="K519" s="9">
        <v>46</v>
      </c>
      <c r="L519" s="9">
        <v>81</v>
      </c>
      <c r="M519" s="7"/>
    </row>
    <row r="520" spans="1:13" s="8" customFormat="1" ht="15" customHeight="1" x14ac:dyDescent="0.15">
      <c r="A520" s="236"/>
      <c r="B520" s="218"/>
      <c r="C520" s="205"/>
      <c r="D520" s="68">
        <f>D519/E492*100</f>
        <v>17.159763313609467</v>
      </c>
      <c r="E520" s="68">
        <f>E519/E492*100</f>
        <v>24.260355029585799</v>
      </c>
      <c r="F520" s="68">
        <f>F519/E492*100</f>
        <v>13.609467455621301</v>
      </c>
      <c r="G520" s="68">
        <f>G519/E492*100</f>
        <v>8.8757396449704142</v>
      </c>
      <c r="H520" s="68">
        <f>H519/E492*100</f>
        <v>4.1420118343195274</v>
      </c>
      <c r="I520" s="68">
        <f>I519/E492*100</f>
        <v>10.650887573964498</v>
      </c>
      <c r="J520" s="68">
        <f>J519/E492*100</f>
        <v>8.8757396449704142</v>
      </c>
      <c r="K520" s="68">
        <f>K519/E492*100</f>
        <v>27.218934911242602</v>
      </c>
      <c r="L520" s="68">
        <f>L519/E492*100</f>
        <v>47.928994082840234</v>
      </c>
      <c r="M520" s="7"/>
    </row>
    <row r="521" spans="1:13" s="8" customFormat="1" ht="15" customHeight="1" x14ac:dyDescent="0.15">
      <c r="A521" s="236"/>
      <c r="B521" s="218"/>
      <c r="C521" s="204" t="s">
        <v>165</v>
      </c>
      <c r="D521" s="9">
        <v>29</v>
      </c>
      <c r="E521" s="9">
        <v>34</v>
      </c>
      <c r="F521" s="9">
        <v>17</v>
      </c>
      <c r="G521" s="9">
        <v>20</v>
      </c>
      <c r="H521" s="9">
        <v>11</v>
      </c>
      <c r="I521" s="9">
        <v>21</v>
      </c>
      <c r="J521" s="9">
        <v>24</v>
      </c>
      <c r="K521" s="9">
        <v>52</v>
      </c>
      <c r="L521" s="9">
        <v>91</v>
      </c>
      <c r="M521" s="7"/>
    </row>
    <row r="522" spans="1:13" s="8" customFormat="1" ht="15" customHeight="1" x14ac:dyDescent="0.15">
      <c r="A522" s="236"/>
      <c r="B522" s="218"/>
      <c r="C522" s="205"/>
      <c r="D522" s="68">
        <f>D521/E494*100</f>
        <v>15.025906735751295</v>
      </c>
      <c r="E522" s="68">
        <f>E521/E494*100</f>
        <v>17.616580310880828</v>
      </c>
      <c r="F522" s="68">
        <f>F521/E494*100</f>
        <v>8.8082901554404138</v>
      </c>
      <c r="G522" s="68">
        <f>G521/E494*100</f>
        <v>10.362694300518134</v>
      </c>
      <c r="H522" s="68">
        <f>H521/E494*100</f>
        <v>5.6994818652849739</v>
      </c>
      <c r="I522" s="68">
        <f>I521/E494*100</f>
        <v>10.880829015544041</v>
      </c>
      <c r="J522" s="68">
        <f>J521/E494*100</f>
        <v>12.435233160621761</v>
      </c>
      <c r="K522" s="68">
        <f>K521/E494*100</f>
        <v>26.94300518134715</v>
      </c>
      <c r="L522" s="68">
        <f>L521/E494*100</f>
        <v>47.150259067357517</v>
      </c>
      <c r="M522" s="7"/>
    </row>
    <row r="523" spans="1:13" s="8" customFormat="1" ht="15" customHeight="1" x14ac:dyDescent="0.15">
      <c r="A523" s="236"/>
      <c r="B523" s="218"/>
      <c r="C523" s="204" t="s">
        <v>259</v>
      </c>
      <c r="D523" s="9">
        <v>29</v>
      </c>
      <c r="E523" s="9">
        <v>41</v>
      </c>
      <c r="F523" s="9">
        <v>33</v>
      </c>
      <c r="G523" s="9">
        <v>23</v>
      </c>
      <c r="H523" s="9">
        <v>8</v>
      </c>
      <c r="I523" s="9">
        <v>21</v>
      </c>
      <c r="J523" s="9">
        <v>27</v>
      </c>
      <c r="K523" s="9">
        <v>51</v>
      </c>
      <c r="L523" s="9">
        <v>104</v>
      </c>
      <c r="M523" s="7"/>
    </row>
    <row r="524" spans="1:13" s="8" customFormat="1" ht="15" customHeight="1" x14ac:dyDescent="0.15">
      <c r="A524" s="236"/>
      <c r="B524" s="218"/>
      <c r="C524" s="205"/>
      <c r="D524" s="68">
        <v>13.80952380952381</v>
      </c>
      <c r="E524" s="68">
        <v>19.523809523809526</v>
      </c>
      <c r="F524" s="68">
        <v>15.714285714285714</v>
      </c>
      <c r="G524" s="68">
        <v>10.952380952380953</v>
      </c>
      <c r="H524" s="68">
        <v>3.8095238095238098</v>
      </c>
      <c r="I524" s="68">
        <v>10</v>
      </c>
      <c r="J524" s="68">
        <v>12.857142857142856</v>
      </c>
      <c r="K524" s="68">
        <v>24.285714285714285</v>
      </c>
      <c r="L524" s="68">
        <v>49.523809523809526</v>
      </c>
      <c r="M524" s="7"/>
    </row>
    <row r="525" spans="1:13" s="136" customFormat="1" ht="45" customHeight="1" x14ac:dyDescent="0.15">
      <c r="A525" s="236"/>
      <c r="B525" s="218"/>
      <c r="C525" s="204" t="s">
        <v>76</v>
      </c>
      <c r="D525" s="210" t="s">
        <v>83</v>
      </c>
      <c r="E525" s="210" t="s">
        <v>84</v>
      </c>
      <c r="F525" s="210" t="s">
        <v>66</v>
      </c>
      <c r="G525" s="210" t="s">
        <v>67</v>
      </c>
      <c r="H525" s="210" t="s">
        <v>85</v>
      </c>
      <c r="I525" s="210" t="s">
        <v>59</v>
      </c>
      <c r="J525" s="210" t="s">
        <v>48</v>
      </c>
      <c r="K525" s="237"/>
      <c r="L525" s="214"/>
      <c r="M525" s="135"/>
    </row>
    <row r="526" spans="1:13" s="138" customFormat="1" ht="45" customHeight="1" x14ac:dyDescent="0.15">
      <c r="A526" s="236"/>
      <c r="B526" s="218"/>
      <c r="C526" s="205"/>
      <c r="D526" s="211"/>
      <c r="E526" s="211"/>
      <c r="F526" s="211"/>
      <c r="G526" s="211"/>
      <c r="H526" s="211"/>
      <c r="I526" s="211"/>
      <c r="J526" s="211"/>
      <c r="K526" s="238"/>
      <c r="L526" s="215"/>
      <c r="M526" s="137"/>
    </row>
    <row r="527" spans="1:13" s="136" customFormat="1" ht="15" customHeight="1" x14ac:dyDescent="0.15">
      <c r="A527" s="236"/>
      <c r="B527" s="218"/>
      <c r="C527" s="204" t="s">
        <v>300</v>
      </c>
      <c r="D527" s="9">
        <v>100</v>
      </c>
      <c r="E527" s="9">
        <v>8</v>
      </c>
      <c r="F527" s="9">
        <v>20</v>
      </c>
      <c r="G527" s="9">
        <v>5</v>
      </c>
      <c r="H527" s="9">
        <v>9</v>
      </c>
      <c r="I527" s="9">
        <v>1</v>
      </c>
      <c r="J527" s="9">
        <v>18</v>
      </c>
      <c r="K527" s="190"/>
      <c r="L527" s="83"/>
      <c r="M527" s="135"/>
    </row>
    <row r="528" spans="1:13" s="138" customFormat="1" ht="15" customHeight="1" x14ac:dyDescent="0.15">
      <c r="A528" s="236"/>
      <c r="B528" s="218"/>
      <c r="C528" s="205"/>
      <c r="D528" s="68">
        <f>D527/E492*100</f>
        <v>59.171597633136095</v>
      </c>
      <c r="E528" s="68">
        <f>E527/E492*100</f>
        <v>4.7337278106508878</v>
      </c>
      <c r="F528" s="68">
        <f>F527/E492*100</f>
        <v>11.834319526627219</v>
      </c>
      <c r="G528" s="68">
        <f>G527/E492*100</f>
        <v>2.9585798816568047</v>
      </c>
      <c r="H528" s="68">
        <f>H527/E492*100</f>
        <v>5.3254437869822491</v>
      </c>
      <c r="I528" s="68">
        <f>I527/E492*100</f>
        <v>0.59171597633136097</v>
      </c>
      <c r="J528" s="68">
        <f>J527/E492*100</f>
        <v>10.650887573964498</v>
      </c>
      <c r="K528" s="190"/>
      <c r="L528" s="83"/>
      <c r="M528" s="137"/>
    </row>
    <row r="529" spans="1:13" s="136" customFormat="1" ht="15" customHeight="1" x14ac:dyDescent="0.15">
      <c r="A529" s="236"/>
      <c r="B529" s="218"/>
      <c r="C529" s="204" t="s">
        <v>165</v>
      </c>
      <c r="D529" s="9">
        <v>120</v>
      </c>
      <c r="E529" s="9">
        <v>2</v>
      </c>
      <c r="F529" s="9">
        <v>27</v>
      </c>
      <c r="G529" s="9">
        <v>2</v>
      </c>
      <c r="H529" s="9">
        <v>12</v>
      </c>
      <c r="I529" s="9">
        <v>1</v>
      </c>
      <c r="J529" s="9">
        <v>19</v>
      </c>
      <c r="K529" s="190"/>
      <c r="L529" s="83"/>
      <c r="M529" s="135"/>
    </row>
    <row r="530" spans="1:13" s="138" customFormat="1" ht="15" customHeight="1" x14ac:dyDescent="0.15">
      <c r="A530" s="236"/>
      <c r="B530" s="218"/>
      <c r="C530" s="205"/>
      <c r="D530" s="68">
        <f>D529/E494*100</f>
        <v>62.176165803108809</v>
      </c>
      <c r="E530" s="68">
        <f>E529/E494*100</f>
        <v>1.0362694300518136</v>
      </c>
      <c r="F530" s="68">
        <f>F529/E494*100</f>
        <v>13.989637305699482</v>
      </c>
      <c r="G530" s="68">
        <f>G529/E494*100</f>
        <v>1.0362694300518136</v>
      </c>
      <c r="H530" s="68">
        <f>H529/E494*100</f>
        <v>6.2176165803108807</v>
      </c>
      <c r="I530" s="68">
        <f>I529/E494*100</f>
        <v>0.5181347150259068</v>
      </c>
      <c r="J530" s="68">
        <f>J529/E494*100</f>
        <v>9.8445595854922274</v>
      </c>
      <c r="K530" s="190"/>
      <c r="L530" s="83"/>
      <c r="M530" s="137"/>
    </row>
    <row r="531" spans="1:13" s="136" customFormat="1" ht="15" customHeight="1" x14ac:dyDescent="0.15">
      <c r="A531" s="236"/>
      <c r="B531" s="218"/>
      <c r="C531" s="204" t="s">
        <v>259</v>
      </c>
      <c r="D531" s="9">
        <v>109</v>
      </c>
      <c r="E531" s="9">
        <v>1</v>
      </c>
      <c r="F531" s="9">
        <v>19</v>
      </c>
      <c r="G531" s="9">
        <v>7</v>
      </c>
      <c r="H531" s="9">
        <v>16</v>
      </c>
      <c r="I531" s="9">
        <v>5</v>
      </c>
      <c r="J531" s="9">
        <v>19</v>
      </c>
      <c r="K531" s="181"/>
      <c r="L531" s="182"/>
      <c r="M531" s="135"/>
    </row>
    <row r="532" spans="1:13" s="138" customFormat="1" ht="15" customHeight="1" x14ac:dyDescent="0.15">
      <c r="A532" s="211"/>
      <c r="B532" s="219"/>
      <c r="C532" s="205"/>
      <c r="D532" s="68">
        <v>51.904761904761912</v>
      </c>
      <c r="E532" s="68">
        <v>0.47619047619047622</v>
      </c>
      <c r="F532" s="68">
        <v>9.0476190476190474</v>
      </c>
      <c r="G532" s="68">
        <v>3.3333333333333335</v>
      </c>
      <c r="H532" s="68">
        <v>7.6190476190476195</v>
      </c>
      <c r="I532" s="68">
        <v>2.3809523809523809</v>
      </c>
      <c r="J532" s="68">
        <v>9.0476190476190474</v>
      </c>
      <c r="K532" s="183"/>
      <c r="L532" s="184"/>
      <c r="M532" s="137"/>
    </row>
    <row r="533" spans="1:13" s="89" customFormat="1" ht="15" customHeight="1" x14ac:dyDescent="0.15">
      <c r="A533" s="185"/>
      <c r="B533" s="233" t="s">
        <v>344</v>
      </c>
      <c r="C533" s="233"/>
      <c r="D533" s="233"/>
      <c r="E533" s="233"/>
      <c r="F533" s="233"/>
      <c r="G533" s="233"/>
      <c r="H533" s="233"/>
      <c r="I533" s="233"/>
      <c r="J533" s="233"/>
      <c r="K533" s="233"/>
      <c r="L533" s="233"/>
      <c r="M533" s="88"/>
    </row>
    <row r="534" spans="1:13" s="89" customFormat="1" ht="15" customHeight="1" x14ac:dyDescent="0.15">
      <c r="A534" s="87"/>
      <c r="B534" s="90"/>
      <c r="C534" s="90"/>
      <c r="D534" s="90"/>
      <c r="E534" s="90"/>
      <c r="F534" s="90"/>
      <c r="G534" s="90"/>
      <c r="H534" s="90"/>
      <c r="I534" s="90"/>
      <c r="J534" s="90"/>
      <c r="K534" s="90"/>
      <c r="L534" s="90"/>
      <c r="M534" s="88"/>
    </row>
    <row r="535" spans="1:13" s="8" customFormat="1" ht="15" customHeight="1" x14ac:dyDescent="0.15">
      <c r="A535" s="206" t="s">
        <v>75</v>
      </c>
      <c r="B535" s="207"/>
      <c r="C535" s="204" t="s">
        <v>76</v>
      </c>
      <c r="D535" s="18">
        <v>1</v>
      </c>
      <c r="E535" s="18">
        <v>2</v>
      </c>
      <c r="F535" s="18">
        <v>3</v>
      </c>
      <c r="G535" s="18">
        <v>4</v>
      </c>
      <c r="H535" s="18">
        <v>5</v>
      </c>
      <c r="I535" s="220" t="s">
        <v>22</v>
      </c>
      <c r="J535" s="19" t="s">
        <v>15</v>
      </c>
      <c r="K535" s="18">
        <v>3</v>
      </c>
      <c r="L535" s="18" t="s">
        <v>16</v>
      </c>
      <c r="M535" s="7"/>
    </row>
    <row r="536" spans="1:13" s="8" customFormat="1" ht="30" customHeight="1" x14ac:dyDescent="0.15">
      <c r="A536" s="208"/>
      <c r="B536" s="209"/>
      <c r="C536" s="205"/>
      <c r="D536" s="76" t="s">
        <v>19</v>
      </c>
      <c r="E536" s="76" t="s">
        <v>17</v>
      </c>
      <c r="F536" s="76" t="s">
        <v>24</v>
      </c>
      <c r="G536" s="76" t="s">
        <v>18</v>
      </c>
      <c r="H536" s="76" t="s">
        <v>131</v>
      </c>
      <c r="I536" s="221"/>
      <c r="J536" s="77" t="s">
        <v>23</v>
      </c>
      <c r="K536" s="76" t="s">
        <v>24</v>
      </c>
      <c r="L536" s="76" t="s">
        <v>21</v>
      </c>
      <c r="M536" s="7"/>
    </row>
    <row r="537" spans="1:13" s="46" customFormat="1" ht="21.95" customHeight="1" x14ac:dyDescent="0.15">
      <c r="A537" s="222" t="s">
        <v>345</v>
      </c>
      <c r="B537" s="201" t="s">
        <v>346</v>
      </c>
      <c r="C537" s="204" t="s">
        <v>300</v>
      </c>
      <c r="D537" s="9">
        <v>145</v>
      </c>
      <c r="E537" s="9">
        <v>419</v>
      </c>
      <c r="F537" s="9">
        <v>867</v>
      </c>
      <c r="G537" s="22">
        <v>264</v>
      </c>
      <c r="H537" s="9">
        <v>220</v>
      </c>
      <c r="I537" s="23">
        <v>71</v>
      </c>
      <c r="J537" s="24">
        <f>+D537+E537</f>
        <v>564</v>
      </c>
      <c r="K537" s="9">
        <f>+F537</f>
        <v>867</v>
      </c>
      <c r="L537" s="9">
        <f>+G537+H537</f>
        <v>484</v>
      </c>
      <c r="M537" s="45"/>
    </row>
    <row r="538" spans="1:13" s="17" customFormat="1" ht="21.95" customHeight="1" x14ac:dyDescent="0.15">
      <c r="A538" s="234"/>
      <c r="B538" s="235"/>
      <c r="C538" s="205"/>
      <c r="D538" s="10">
        <f>+D537/SUM($D537:$I537)*100</f>
        <v>7.3011077542799594</v>
      </c>
      <c r="E538" s="10">
        <f t="shared" ref="E538:I538" si="109">+E537/SUM($D537:$I537)*100</f>
        <v>21.097683786505538</v>
      </c>
      <c r="F538" s="10">
        <f t="shared" si="109"/>
        <v>43.655589123867067</v>
      </c>
      <c r="G538" s="27">
        <f t="shared" si="109"/>
        <v>13.293051359516618</v>
      </c>
      <c r="H538" s="10">
        <f t="shared" si="109"/>
        <v>11.077542799597181</v>
      </c>
      <c r="I538" s="28">
        <f t="shared" si="109"/>
        <v>3.5750251762336358</v>
      </c>
      <c r="J538" s="78">
        <f>+D538+E538</f>
        <v>28.398791540785496</v>
      </c>
      <c r="K538" s="79">
        <f>+F538</f>
        <v>43.655589123867067</v>
      </c>
      <c r="L538" s="79">
        <f>+G538+H538</f>
        <v>24.3705941591138</v>
      </c>
      <c r="M538" s="16"/>
    </row>
    <row r="539" spans="1:13" s="35" customFormat="1" ht="15" customHeight="1" x14ac:dyDescent="0.15">
      <c r="A539" s="57"/>
      <c r="B539" s="31"/>
      <c r="C539" s="32"/>
      <c r="D539" s="33"/>
      <c r="E539" s="33"/>
      <c r="F539" s="33"/>
      <c r="G539" s="33"/>
      <c r="H539" s="33"/>
      <c r="I539" s="33"/>
      <c r="J539" s="33"/>
      <c r="K539" s="33"/>
      <c r="L539" s="33"/>
      <c r="M539" s="34"/>
    </row>
    <row r="540" spans="1:13" s="8" customFormat="1" ht="15" customHeight="1" x14ac:dyDescent="0.15">
      <c r="A540" s="206" t="s">
        <v>75</v>
      </c>
      <c r="B540" s="207"/>
      <c r="C540" s="204" t="s">
        <v>76</v>
      </c>
      <c r="D540" s="198" t="s">
        <v>35</v>
      </c>
      <c r="E540" s="198" t="s">
        <v>36</v>
      </c>
      <c r="F540" s="198" t="s">
        <v>24</v>
      </c>
      <c r="G540" s="231" t="s">
        <v>22</v>
      </c>
      <c r="H540" s="6"/>
      <c r="I540" s="6"/>
      <c r="J540" s="6"/>
      <c r="K540" s="6"/>
      <c r="L540" s="6"/>
      <c r="M540" s="7"/>
    </row>
    <row r="541" spans="1:13" s="8" customFormat="1" ht="15" customHeight="1" x14ac:dyDescent="0.15">
      <c r="A541" s="208"/>
      <c r="B541" s="209"/>
      <c r="C541" s="205"/>
      <c r="D541" s="200"/>
      <c r="E541" s="200"/>
      <c r="F541" s="200"/>
      <c r="G541" s="232"/>
      <c r="H541" s="6"/>
      <c r="I541" s="6"/>
      <c r="J541" s="6"/>
      <c r="K541" s="6"/>
      <c r="L541" s="6"/>
      <c r="M541" s="7"/>
    </row>
    <row r="542" spans="1:13" s="136" customFormat="1" ht="15" customHeight="1" x14ac:dyDescent="0.15">
      <c r="A542" s="204" t="s">
        <v>347</v>
      </c>
      <c r="B542" s="228" t="s">
        <v>348</v>
      </c>
      <c r="C542" s="204" t="s">
        <v>300</v>
      </c>
      <c r="D542" s="9">
        <v>98</v>
      </c>
      <c r="E542" s="9">
        <v>1096</v>
      </c>
      <c r="F542" s="9">
        <v>743</v>
      </c>
      <c r="G542" s="22">
        <v>49</v>
      </c>
      <c r="H542" s="169"/>
      <c r="I542" s="169"/>
      <c r="J542" s="169"/>
      <c r="K542" s="169"/>
      <c r="L542" s="169"/>
      <c r="M542" s="135"/>
    </row>
    <row r="543" spans="1:13" s="138" customFormat="1" ht="15" customHeight="1" x14ac:dyDescent="0.15">
      <c r="A543" s="227"/>
      <c r="B543" s="229"/>
      <c r="C543" s="205"/>
      <c r="D543" s="10">
        <f>+D542/SUM($D542:$G542)*100</f>
        <v>4.9345417925478348</v>
      </c>
      <c r="E543" s="10">
        <f t="shared" ref="E543:G543" si="110">+E542/SUM($D542:$G542)*100</f>
        <v>55.186304128902322</v>
      </c>
      <c r="F543" s="10">
        <f t="shared" si="110"/>
        <v>37.411883182275929</v>
      </c>
      <c r="G543" s="68">
        <f t="shared" si="110"/>
        <v>2.4672708962739174</v>
      </c>
      <c r="H543" s="6"/>
      <c r="I543" s="6"/>
      <c r="J543" s="170"/>
      <c r="K543" s="170"/>
      <c r="L543" s="170"/>
      <c r="M543" s="137"/>
    </row>
    <row r="544" spans="1:13" s="136" customFormat="1" ht="15" customHeight="1" x14ac:dyDescent="0.15">
      <c r="A544" s="227"/>
      <c r="B544" s="229"/>
      <c r="C544" s="204" t="s">
        <v>185</v>
      </c>
      <c r="D544" s="9">
        <v>129</v>
      </c>
      <c r="E544" s="9">
        <v>1221</v>
      </c>
      <c r="F544" s="9">
        <v>715</v>
      </c>
      <c r="G544" s="22">
        <v>118</v>
      </c>
      <c r="H544" s="169"/>
      <c r="I544" s="169"/>
      <c r="J544" s="169"/>
      <c r="K544" s="169"/>
      <c r="L544" s="169"/>
      <c r="M544" s="135"/>
    </row>
    <row r="545" spans="1:13" s="138" customFormat="1" ht="15" customHeight="1" x14ac:dyDescent="0.15">
      <c r="A545" s="227"/>
      <c r="B545" s="229"/>
      <c r="C545" s="205"/>
      <c r="D545" s="10">
        <f>+D544/SUM($D544:$G544)*100</f>
        <v>5.9092991296381125</v>
      </c>
      <c r="E545" s="10">
        <f t="shared" ref="E545:G545" si="111">+E544/SUM($D544:$G544)*100</f>
        <v>55.932203389830505</v>
      </c>
      <c r="F545" s="10">
        <f t="shared" si="111"/>
        <v>32.75309207512597</v>
      </c>
      <c r="G545" s="68">
        <f t="shared" si="111"/>
        <v>5.4054054054054053</v>
      </c>
      <c r="H545" s="6"/>
      <c r="I545" s="6"/>
      <c r="J545" s="170"/>
      <c r="K545" s="170"/>
      <c r="L545" s="170"/>
      <c r="M545" s="137"/>
    </row>
    <row r="546" spans="1:13" s="136" customFormat="1" ht="15" customHeight="1" x14ac:dyDescent="0.15">
      <c r="A546" s="227"/>
      <c r="B546" s="229"/>
      <c r="C546" s="204" t="s">
        <v>259</v>
      </c>
      <c r="D546" s="9">
        <v>154</v>
      </c>
      <c r="E546" s="9">
        <v>1193</v>
      </c>
      <c r="F546" s="9">
        <v>732</v>
      </c>
      <c r="G546" s="191">
        <v>111</v>
      </c>
      <c r="H546" s="135"/>
      <c r="I546" s="169"/>
      <c r="J546" s="169"/>
      <c r="K546" s="169"/>
      <c r="L546" s="169"/>
      <c r="M546" s="135"/>
    </row>
    <row r="547" spans="1:13" s="138" customFormat="1" ht="15" customHeight="1" x14ac:dyDescent="0.15">
      <c r="A547" s="205"/>
      <c r="B547" s="230"/>
      <c r="C547" s="205"/>
      <c r="D547" s="68">
        <v>7.0319634703196341</v>
      </c>
      <c r="E547" s="68">
        <v>54.474885844748854</v>
      </c>
      <c r="F547" s="68">
        <v>33.424657534246577</v>
      </c>
      <c r="G547" s="68">
        <v>5.0999999999999996</v>
      </c>
      <c r="H547" s="137"/>
      <c r="I547" s="6"/>
      <c r="J547" s="170"/>
      <c r="K547" s="170"/>
      <c r="L547" s="170"/>
      <c r="M547" s="137"/>
    </row>
    <row r="548" spans="1:13" s="138" customFormat="1" ht="15" customHeight="1" x14ac:dyDescent="0.15">
      <c r="A548" s="82"/>
      <c r="B548" s="31"/>
      <c r="C548" s="30"/>
      <c r="D548" s="124"/>
      <c r="E548" s="124"/>
      <c r="F548" s="124"/>
      <c r="G548" s="124"/>
      <c r="H548" s="5"/>
      <c r="I548" s="5"/>
      <c r="J548" s="172"/>
      <c r="K548" s="172"/>
      <c r="L548" s="172"/>
      <c r="M548" s="137"/>
    </row>
    <row r="549" spans="1:13" s="8" customFormat="1" ht="15" customHeight="1" x14ac:dyDescent="0.15">
      <c r="A549" s="206" t="s">
        <v>75</v>
      </c>
      <c r="B549" s="207"/>
      <c r="C549" s="204" t="s">
        <v>76</v>
      </c>
      <c r="D549" s="18">
        <v>1</v>
      </c>
      <c r="E549" s="18">
        <v>2</v>
      </c>
      <c r="F549" s="18">
        <v>3</v>
      </c>
      <c r="G549" s="18">
        <v>4</v>
      </c>
      <c r="H549" s="18">
        <v>5</v>
      </c>
      <c r="I549" s="220" t="s">
        <v>22</v>
      </c>
      <c r="J549" s="19" t="s">
        <v>15</v>
      </c>
      <c r="K549" s="18">
        <v>3</v>
      </c>
      <c r="L549" s="18" t="s">
        <v>16</v>
      </c>
      <c r="M549" s="7"/>
    </row>
    <row r="550" spans="1:13" s="8" customFormat="1" ht="30" customHeight="1" x14ac:dyDescent="0.15">
      <c r="A550" s="208"/>
      <c r="B550" s="209"/>
      <c r="C550" s="205"/>
      <c r="D550" s="76" t="s">
        <v>19</v>
      </c>
      <c r="E550" s="76" t="s">
        <v>17</v>
      </c>
      <c r="F550" s="76" t="s">
        <v>24</v>
      </c>
      <c r="G550" s="76" t="s">
        <v>18</v>
      </c>
      <c r="H550" s="76" t="s">
        <v>131</v>
      </c>
      <c r="I550" s="221"/>
      <c r="J550" s="77" t="s">
        <v>23</v>
      </c>
      <c r="K550" s="76" t="s">
        <v>24</v>
      </c>
      <c r="L550" s="76" t="s">
        <v>21</v>
      </c>
      <c r="M550" s="7"/>
    </row>
    <row r="551" spans="1:13" s="46" customFormat="1" ht="15" customHeight="1" x14ac:dyDescent="0.15">
      <c r="A551" s="222" t="s">
        <v>349</v>
      </c>
      <c r="B551" s="201" t="s">
        <v>247</v>
      </c>
      <c r="C551" s="225" t="s">
        <v>258</v>
      </c>
      <c r="D551" s="9">
        <v>142</v>
      </c>
      <c r="E551" s="9">
        <v>591</v>
      </c>
      <c r="F551" s="9">
        <v>923</v>
      </c>
      <c r="G551" s="22">
        <v>150</v>
      </c>
      <c r="H551" s="9">
        <v>116</v>
      </c>
      <c r="I551" s="23">
        <v>64</v>
      </c>
      <c r="J551" s="24">
        <f>+D551+E551</f>
        <v>733</v>
      </c>
      <c r="K551" s="9">
        <f>+F551</f>
        <v>923</v>
      </c>
      <c r="L551" s="9">
        <f>+G551+H551</f>
        <v>266</v>
      </c>
      <c r="M551" s="45"/>
    </row>
    <row r="552" spans="1:13" s="17" customFormat="1" ht="15" customHeight="1" x14ac:dyDescent="0.15">
      <c r="A552" s="223"/>
      <c r="B552" s="202"/>
      <c r="C552" s="226"/>
      <c r="D552" s="10">
        <f>+D551/SUM($D551:$I551)*100</f>
        <v>7.1500503524672716</v>
      </c>
      <c r="E552" s="10">
        <f t="shared" ref="E552:I552" si="112">+E551/SUM($D551:$I551)*100</f>
        <v>29.758308157099698</v>
      </c>
      <c r="F552" s="10">
        <f t="shared" si="112"/>
        <v>46.47532729103726</v>
      </c>
      <c r="G552" s="27">
        <f t="shared" si="112"/>
        <v>7.5528700906344408</v>
      </c>
      <c r="H552" s="10">
        <f t="shared" si="112"/>
        <v>5.8408862034239677</v>
      </c>
      <c r="I552" s="28">
        <f t="shared" si="112"/>
        <v>3.2225579053373616</v>
      </c>
      <c r="J552" s="78">
        <f>+D552+E552</f>
        <v>36.908358509566966</v>
      </c>
      <c r="K552" s="79">
        <f>+F552</f>
        <v>46.47532729103726</v>
      </c>
      <c r="L552" s="79">
        <f>+G552+H552</f>
        <v>13.393756294058409</v>
      </c>
      <c r="M552" s="16"/>
    </row>
    <row r="553" spans="1:13" s="46" customFormat="1" ht="15" customHeight="1" x14ac:dyDescent="0.15">
      <c r="A553" s="223"/>
      <c r="B553" s="202"/>
      <c r="C553" s="204" t="s">
        <v>185</v>
      </c>
      <c r="D553" s="9">
        <v>244</v>
      </c>
      <c r="E553" s="9">
        <v>720</v>
      </c>
      <c r="F553" s="9">
        <v>870</v>
      </c>
      <c r="G553" s="22">
        <v>129</v>
      </c>
      <c r="H553" s="9">
        <v>129</v>
      </c>
      <c r="I553" s="23">
        <v>91</v>
      </c>
      <c r="J553" s="24">
        <f>+D553+E553</f>
        <v>964</v>
      </c>
      <c r="K553" s="9">
        <f>+F553</f>
        <v>870</v>
      </c>
      <c r="L553" s="9">
        <f>+G553+H553</f>
        <v>258</v>
      </c>
      <c r="M553" s="45"/>
    </row>
    <row r="554" spans="1:13" s="17" customFormat="1" ht="15" customHeight="1" x14ac:dyDescent="0.15">
      <c r="A554" s="224"/>
      <c r="B554" s="203"/>
      <c r="C554" s="205"/>
      <c r="D554" s="10">
        <f t="shared" ref="D554:I554" si="113">+D553/SUM($D553:$I553)*100</f>
        <v>11.177278973889143</v>
      </c>
      <c r="E554" s="10">
        <f t="shared" si="113"/>
        <v>32.982134677049928</v>
      </c>
      <c r="F554" s="10">
        <f t="shared" si="113"/>
        <v>39.853412734768668</v>
      </c>
      <c r="G554" s="27">
        <f t="shared" si="113"/>
        <v>5.9092991296381125</v>
      </c>
      <c r="H554" s="10">
        <f t="shared" si="113"/>
        <v>5.9092991296381125</v>
      </c>
      <c r="I554" s="28">
        <f t="shared" si="113"/>
        <v>4.1685753550160332</v>
      </c>
      <c r="J554" s="78">
        <f>+D554+E554</f>
        <v>44.159413650939072</v>
      </c>
      <c r="K554" s="79">
        <f>+F554</f>
        <v>39.853412734768668</v>
      </c>
      <c r="L554" s="79">
        <f>+G554+H554</f>
        <v>11.818598259276225</v>
      </c>
      <c r="M554" s="16"/>
    </row>
    <row r="555" spans="1:13" s="35" customFormat="1" ht="15" customHeight="1" x14ac:dyDescent="0.15">
      <c r="A555" s="57"/>
      <c r="B555" s="31"/>
      <c r="C555" s="32"/>
      <c r="D555" s="33"/>
      <c r="E555" s="33"/>
      <c r="F555" s="33"/>
      <c r="G555" s="33"/>
      <c r="H555" s="33"/>
      <c r="I555" s="33"/>
      <c r="J555" s="33"/>
      <c r="K555" s="33"/>
      <c r="L555" s="33"/>
      <c r="M555" s="34"/>
    </row>
    <row r="556" spans="1:13" s="136" customFormat="1" ht="20.100000000000001" customHeight="1" x14ac:dyDescent="0.15">
      <c r="A556" s="206" t="s">
        <v>75</v>
      </c>
      <c r="B556" s="207"/>
      <c r="C556" s="204" t="s">
        <v>76</v>
      </c>
      <c r="D556" s="210" t="s">
        <v>350</v>
      </c>
      <c r="E556" s="210" t="s">
        <v>351</v>
      </c>
      <c r="F556" s="210" t="s">
        <v>352</v>
      </c>
      <c r="G556" s="210" t="s">
        <v>353</v>
      </c>
      <c r="H556" s="210" t="s">
        <v>354</v>
      </c>
      <c r="I556" s="210" t="s">
        <v>355</v>
      </c>
      <c r="J556" s="210" t="s">
        <v>356</v>
      </c>
      <c r="K556" s="210" t="s">
        <v>357</v>
      </c>
      <c r="L556" s="210" t="s">
        <v>358</v>
      </c>
      <c r="M556" s="135"/>
    </row>
    <row r="557" spans="1:13" s="89" customFormat="1" ht="20.100000000000001" customHeight="1" x14ac:dyDescent="0.15">
      <c r="A557" s="208"/>
      <c r="B557" s="209"/>
      <c r="C557" s="205"/>
      <c r="D557" s="211"/>
      <c r="E557" s="211"/>
      <c r="F557" s="211"/>
      <c r="G557" s="211"/>
      <c r="H557" s="211"/>
      <c r="I557" s="211"/>
      <c r="J557" s="211"/>
      <c r="K557" s="211"/>
      <c r="L557" s="211"/>
      <c r="M557" s="88"/>
    </row>
    <row r="558" spans="1:13" s="89" customFormat="1" ht="15" customHeight="1" x14ac:dyDescent="0.15">
      <c r="A558" s="216" t="s">
        <v>359</v>
      </c>
      <c r="B558" s="217" t="s">
        <v>248</v>
      </c>
      <c r="C558" s="204" t="s">
        <v>300</v>
      </c>
      <c r="D558" s="177">
        <v>306</v>
      </c>
      <c r="E558" s="177">
        <v>417</v>
      </c>
      <c r="F558" s="177">
        <v>445</v>
      </c>
      <c r="G558" s="177">
        <v>345</v>
      </c>
      <c r="H558" s="177">
        <v>163</v>
      </c>
      <c r="I558" s="177">
        <v>685</v>
      </c>
      <c r="J558" s="177">
        <v>389</v>
      </c>
      <c r="K558" s="177">
        <v>411</v>
      </c>
      <c r="L558" s="177">
        <v>126</v>
      </c>
      <c r="M558" s="88"/>
    </row>
    <row r="559" spans="1:13" s="89" customFormat="1" ht="15" customHeight="1" x14ac:dyDescent="0.15">
      <c r="A559" s="216"/>
      <c r="B559" s="218"/>
      <c r="C559" s="205"/>
      <c r="D559" s="68">
        <f>+D558/1986*100</f>
        <v>15.407854984894259</v>
      </c>
      <c r="E559" s="68">
        <f t="shared" ref="E559:K559" si="114">+E558/1986*100</f>
        <v>20.996978851963746</v>
      </c>
      <c r="F559" s="68">
        <f t="shared" si="114"/>
        <v>22.406847935548843</v>
      </c>
      <c r="G559" s="68">
        <f t="shared" si="114"/>
        <v>17.371601208459214</v>
      </c>
      <c r="H559" s="68">
        <f t="shared" si="114"/>
        <v>8.2074521651560932</v>
      </c>
      <c r="I559" s="68">
        <f t="shared" si="114"/>
        <v>34.491440080563947</v>
      </c>
      <c r="J559" s="68">
        <f t="shared" si="114"/>
        <v>19.587109768378649</v>
      </c>
      <c r="K559" s="68">
        <f t="shared" si="114"/>
        <v>20.694864048338367</v>
      </c>
      <c r="L559" s="68">
        <f>+L558/1986*100</f>
        <v>6.3444108761329305</v>
      </c>
      <c r="M559" s="88"/>
    </row>
    <row r="560" spans="1:13" s="89" customFormat="1" ht="15" customHeight="1" x14ac:dyDescent="0.15">
      <c r="A560" s="216"/>
      <c r="B560" s="218"/>
      <c r="C560" s="204" t="s">
        <v>185</v>
      </c>
      <c r="D560" s="177">
        <v>269</v>
      </c>
      <c r="E560" s="177">
        <v>490</v>
      </c>
      <c r="F560" s="177">
        <v>397</v>
      </c>
      <c r="G560" s="177">
        <v>346</v>
      </c>
      <c r="H560" s="177">
        <v>162</v>
      </c>
      <c r="I560" s="177">
        <v>655</v>
      </c>
      <c r="J560" s="177">
        <v>406</v>
      </c>
      <c r="K560" s="177">
        <v>408</v>
      </c>
      <c r="L560" s="9">
        <v>132</v>
      </c>
      <c r="M560" s="88"/>
    </row>
    <row r="561" spans="1:13" s="89" customFormat="1" ht="15" customHeight="1" x14ac:dyDescent="0.15">
      <c r="A561" s="216"/>
      <c r="B561" s="218"/>
      <c r="C561" s="205"/>
      <c r="D561" s="68">
        <f>+D560/2183*100</f>
        <v>12.322491983508934</v>
      </c>
      <c r="E561" s="68">
        <f>+E560/2183*100</f>
        <v>22.44617498854787</v>
      </c>
      <c r="F561" s="68">
        <f t="shared" ref="F561:L561" si="115">+F560/2183*100</f>
        <v>18.185982592762254</v>
      </c>
      <c r="G561" s="68">
        <f t="shared" si="115"/>
        <v>15.849748053137883</v>
      </c>
      <c r="H561" s="68">
        <f t="shared" si="115"/>
        <v>7.4209803023362344</v>
      </c>
      <c r="I561" s="68">
        <f t="shared" si="115"/>
        <v>30.004580852038483</v>
      </c>
      <c r="J561" s="68">
        <f t="shared" si="115"/>
        <v>18.598259276225377</v>
      </c>
      <c r="K561" s="68">
        <f t="shared" si="115"/>
        <v>18.689876316994962</v>
      </c>
      <c r="L561" s="68">
        <f t="shared" si="115"/>
        <v>6.0467246907924874</v>
      </c>
      <c r="M561" s="88"/>
    </row>
    <row r="562" spans="1:13" s="8" customFormat="1" ht="15" customHeight="1" x14ac:dyDescent="0.15">
      <c r="A562" s="216"/>
      <c r="B562" s="218"/>
      <c r="C562" s="204" t="s">
        <v>76</v>
      </c>
      <c r="D562" s="210" t="s">
        <v>360</v>
      </c>
      <c r="E562" s="210" t="s">
        <v>361</v>
      </c>
      <c r="F562" s="210" t="s">
        <v>59</v>
      </c>
      <c r="G562" s="212"/>
      <c r="H562" s="214"/>
      <c r="I562" s="7"/>
      <c r="J562" s="7"/>
      <c r="K562" s="7"/>
      <c r="L562" s="7"/>
      <c r="M562" s="7"/>
    </row>
    <row r="563" spans="1:13" s="8" customFormat="1" ht="15" customHeight="1" x14ac:dyDescent="0.15">
      <c r="A563" s="216"/>
      <c r="B563" s="218"/>
      <c r="C563" s="205"/>
      <c r="D563" s="211"/>
      <c r="E563" s="211"/>
      <c r="F563" s="211"/>
      <c r="G563" s="213"/>
      <c r="H563" s="215"/>
      <c r="I563" s="7"/>
      <c r="J563" s="7"/>
      <c r="K563" s="7"/>
      <c r="L563" s="7"/>
      <c r="M563" s="7"/>
    </row>
    <row r="564" spans="1:13" s="136" customFormat="1" ht="15" customHeight="1" x14ac:dyDescent="0.15">
      <c r="A564" s="216"/>
      <c r="B564" s="218"/>
      <c r="C564" s="204" t="s">
        <v>300</v>
      </c>
      <c r="D564" s="9">
        <v>332</v>
      </c>
      <c r="E564" s="9">
        <v>928</v>
      </c>
      <c r="F564" s="9">
        <v>208</v>
      </c>
      <c r="G564" s="132"/>
      <c r="H564" s="83"/>
      <c r="I564" s="135"/>
      <c r="J564" s="135"/>
      <c r="K564" s="135"/>
      <c r="L564" s="135"/>
      <c r="M564" s="135"/>
    </row>
    <row r="565" spans="1:13" s="138" customFormat="1" ht="15" customHeight="1" x14ac:dyDescent="0.15">
      <c r="A565" s="216"/>
      <c r="B565" s="218"/>
      <c r="C565" s="205"/>
      <c r="D565" s="68">
        <f>+D564/1986*100</f>
        <v>16.717019133937562</v>
      </c>
      <c r="E565" s="68">
        <f>+E564/1986*100</f>
        <v>46.727089627391742</v>
      </c>
      <c r="F565" s="68">
        <f>+F564/1986*100</f>
        <v>10.473313192346426</v>
      </c>
      <c r="G565" s="132"/>
      <c r="H565" s="83"/>
      <c r="I565" s="137"/>
      <c r="J565" s="137"/>
      <c r="K565" s="137"/>
      <c r="L565" s="137"/>
      <c r="M565" s="137"/>
    </row>
    <row r="566" spans="1:13" s="136" customFormat="1" ht="15" customHeight="1" x14ac:dyDescent="0.15">
      <c r="A566" s="216"/>
      <c r="B566" s="218"/>
      <c r="C566" s="204" t="s">
        <v>165</v>
      </c>
      <c r="D566" s="9">
        <v>373</v>
      </c>
      <c r="E566" s="9">
        <v>1114</v>
      </c>
      <c r="F566" s="177">
        <v>293</v>
      </c>
      <c r="G566" s="132"/>
      <c r="H566" s="83"/>
      <c r="I566" s="135"/>
      <c r="J566" s="135"/>
      <c r="K566" s="135"/>
      <c r="L566" s="135"/>
      <c r="M566" s="135"/>
    </row>
    <row r="567" spans="1:13" s="138" customFormat="1" ht="15" customHeight="1" x14ac:dyDescent="0.15">
      <c r="A567" s="216"/>
      <c r="B567" s="219"/>
      <c r="C567" s="205"/>
      <c r="D567" s="68">
        <f>+D566/2183*100</f>
        <v>17.086578103527255</v>
      </c>
      <c r="E567" s="68">
        <f>+E566/2183*100</f>
        <v>51.030691708657805</v>
      </c>
      <c r="F567" s="68">
        <f>+F566/2183*100</f>
        <v>13.42189647274393</v>
      </c>
      <c r="G567" s="132"/>
      <c r="H567" s="83"/>
      <c r="I567" s="137"/>
      <c r="J567" s="137"/>
      <c r="K567" s="137"/>
      <c r="L567" s="137"/>
      <c r="M567" s="137"/>
    </row>
    <row r="568" spans="1:13" s="136" customFormat="1" ht="15" customHeight="1" x14ac:dyDescent="0.15">
      <c r="A568" s="192"/>
      <c r="B568" s="12"/>
      <c r="C568" s="193"/>
      <c r="D568" s="193"/>
      <c r="E568" s="193"/>
      <c r="F568" s="193"/>
      <c r="G568" s="193"/>
      <c r="H568" s="193"/>
      <c r="I568" s="193"/>
      <c r="J568" s="193"/>
      <c r="K568" s="182"/>
      <c r="L568" s="182"/>
      <c r="M568" s="135"/>
    </row>
    <row r="569" spans="1:13" s="138" customFormat="1" ht="15" customHeight="1" x14ac:dyDescent="0.15">
      <c r="A569" s="206" t="s">
        <v>75</v>
      </c>
      <c r="B569" s="207"/>
      <c r="C569" s="204" t="s">
        <v>76</v>
      </c>
      <c r="D569" s="196" t="s">
        <v>158</v>
      </c>
      <c r="E569" s="196" t="s">
        <v>159</v>
      </c>
      <c r="F569" s="196" t="s">
        <v>160</v>
      </c>
      <c r="G569" s="196" t="s">
        <v>161</v>
      </c>
      <c r="H569" s="196" t="s">
        <v>162</v>
      </c>
      <c r="I569" s="196" t="s">
        <v>163</v>
      </c>
      <c r="J569" s="196" t="s">
        <v>157</v>
      </c>
      <c r="K569" s="184"/>
      <c r="L569" s="184"/>
      <c r="M569" s="137"/>
    </row>
    <row r="570" spans="1:13" s="136" customFormat="1" ht="15" customHeight="1" x14ac:dyDescent="0.15">
      <c r="A570" s="208"/>
      <c r="B570" s="209"/>
      <c r="C570" s="205"/>
      <c r="D570" s="197"/>
      <c r="E570" s="197"/>
      <c r="F570" s="197"/>
      <c r="G570" s="197"/>
      <c r="H570" s="197"/>
      <c r="I570" s="197"/>
      <c r="J570" s="197"/>
      <c r="K570" s="194"/>
      <c r="L570" s="193"/>
      <c r="M570" s="135"/>
    </row>
    <row r="571" spans="1:13" s="138" customFormat="1" ht="15" customHeight="1" x14ac:dyDescent="0.15">
      <c r="A571" s="198" t="s">
        <v>362</v>
      </c>
      <c r="B571" s="201" t="s">
        <v>249</v>
      </c>
      <c r="C571" s="204" t="s">
        <v>300</v>
      </c>
      <c r="D571" s="177">
        <v>520</v>
      </c>
      <c r="E571" s="177">
        <v>438</v>
      </c>
      <c r="F571" s="177">
        <v>175</v>
      </c>
      <c r="G571" s="177">
        <v>128</v>
      </c>
      <c r="H571" s="177">
        <v>366</v>
      </c>
      <c r="I571" s="177">
        <v>787</v>
      </c>
      <c r="J571" s="177">
        <v>171</v>
      </c>
      <c r="K571" s="193"/>
      <c r="L571" s="193"/>
      <c r="M571" s="137"/>
    </row>
    <row r="572" spans="1:13" ht="15" customHeight="1" x14ac:dyDescent="0.15">
      <c r="A572" s="199"/>
      <c r="B572" s="202"/>
      <c r="C572" s="205"/>
      <c r="D572" s="68">
        <f>+D571/1986*100</f>
        <v>26.183282980866064</v>
      </c>
      <c r="E572" s="68">
        <f t="shared" ref="E572:H572" si="116">+E571/1986*100</f>
        <v>22.054380664652566</v>
      </c>
      <c r="F572" s="68">
        <f t="shared" si="116"/>
        <v>8.8116817724068479</v>
      </c>
      <c r="G572" s="68">
        <f t="shared" si="116"/>
        <v>6.4451158106747233</v>
      </c>
      <c r="H572" s="68">
        <f t="shared" si="116"/>
        <v>18.429003021148034</v>
      </c>
      <c r="I572" s="68">
        <f>+I571/1986*100</f>
        <v>39.627391742195364</v>
      </c>
      <c r="J572" s="68">
        <f>+J571/1986*100</f>
        <v>8.6102719033232624</v>
      </c>
    </row>
    <row r="573" spans="1:13" s="138" customFormat="1" ht="15" customHeight="1" x14ac:dyDescent="0.15">
      <c r="A573" s="199"/>
      <c r="B573" s="202"/>
      <c r="C573" s="204" t="s">
        <v>185</v>
      </c>
      <c r="D573" s="177">
        <v>608</v>
      </c>
      <c r="E573" s="177">
        <v>468</v>
      </c>
      <c r="F573" s="177">
        <v>178</v>
      </c>
      <c r="G573" s="177">
        <v>167</v>
      </c>
      <c r="H573" s="177">
        <v>433</v>
      </c>
      <c r="I573" s="177">
        <v>697</v>
      </c>
      <c r="J573" s="177">
        <v>283</v>
      </c>
      <c r="K573" s="193"/>
      <c r="L573" s="193"/>
      <c r="M573" s="137"/>
    </row>
    <row r="574" spans="1:13" ht="15" customHeight="1" x14ac:dyDescent="0.15">
      <c r="A574" s="200"/>
      <c r="B574" s="203"/>
      <c r="C574" s="205"/>
      <c r="D574" s="68">
        <f t="shared" ref="D574:J574" si="117">+D573/2183*100</f>
        <v>27.851580393953274</v>
      </c>
      <c r="E574" s="68">
        <f t="shared" si="117"/>
        <v>21.438387540082456</v>
      </c>
      <c r="F574" s="68">
        <f t="shared" si="117"/>
        <v>8.1539166284928992</v>
      </c>
      <c r="G574" s="68">
        <f t="shared" si="117"/>
        <v>7.6500229042601928</v>
      </c>
      <c r="H574" s="68">
        <f t="shared" si="117"/>
        <v>19.835089326614749</v>
      </c>
      <c r="I574" s="68">
        <f t="shared" si="117"/>
        <v>31.928538708199728</v>
      </c>
      <c r="J574" s="68">
        <f t="shared" si="117"/>
        <v>12.963811268896015</v>
      </c>
    </row>
  </sheetData>
  <mergeCells count="688">
    <mergeCell ref="A4:A9"/>
    <mergeCell ref="B4:B9"/>
    <mergeCell ref="C4:C5"/>
    <mergeCell ref="C6:C7"/>
    <mergeCell ref="C8:C9"/>
    <mergeCell ref="A11:B12"/>
    <mergeCell ref="C11:C12"/>
    <mergeCell ref="A1:L1"/>
    <mergeCell ref="A2:B3"/>
    <mergeCell ref="C2:C3"/>
    <mergeCell ref="D2:D3"/>
    <mergeCell ref="E2:E3"/>
    <mergeCell ref="F2:F3"/>
    <mergeCell ref="A20:A25"/>
    <mergeCell ref="C20:C21"/>
    <mergeCell ref="B21:B25"/>
    <mergeCell ref="C22:C23"/>
    <mergeCell ref="C24:C25"/>
    <mergeCell ref="A27:B28"/>
    <mergeCell ref="C27:C28"/>
    <mergeCell ref="I11:I12"/>
    <mergeCell ref="A13:A16"/>
    <mergeCell ref="B13:B16"/>
    <mergeCell ref="C13:C14"/>
    <mergeCell ref="C15:C16"/>
    <mergeCell ref="A18:B19"/>
    <mergeCell ref="C18:C19"/>
    <mergeCell ref="D18:D19"/>
    <mergeCell ref="E18:E19"/>
    <mergeCell ref="F18:F19"/>
    <mergeCell ref="A36:B37"/>
    <mergeCell ref="C36:C37"/>
    <mergeCell ref="H36:H37"/>
    <mergeCell ref="A38:A43"/>
    <mergeCell ref="B38:B43"/>
    <mergeCell ref="C38:C39"/>
    <mergeCell ref="C40:C41"/>
    <mergeCell ref="C42:C43"/>
    <mergeCell ref="D27:D28"/>
    <mergeCell ref="E27:E28"/>
    <mergeCell ref="F27:F28"/>
    <mergeCell ref="A29:A34"/>
    <mergeCell ref="B29:B34"/>
    <mergeCell ref="C29:C30"/>
    <mergeCell ref="C31:C32"/>
    <mergeCell ref="C33:C34"/>
    <mergeCell ref="A54:L54"/>
    <mergeCell ref="A55:B56"/>
    <mergeCell ref="C55:C56"/>
    <mergeCell ref="D55:D56"/>
    <mergeCell ref="E55:E56"/>
    <mergeCell ref="F55:F56"/>
    <mergeCell ref="A45:B46"/>
    <mergeCell ref="C45:C46"/>
    <mergeCell ref="I45:I46"/>
    <mergeCell ref="A47:A52"/>
    <mergeCell ref="B47:B52"/>
    <mergeCell ref="C47:C48"/>
    <mergeCell ref="C49:C50"/>
    <mergeCell ref="C51:C52"/>
    <mergeCell ref="A57:A62"/>
    <mergeCell ref="B57:B62"/>
    <mergeCell ref="C57:C58"/>
    <mergeCell ref="C59:C60"/>
    <mergeCell ref="C61:C62"/>
    <mergeCell ref="A63:A68"/>
    <mergeCell ref="B63:B68"/>
    <mergeCell ref="C63:C64"/>
    <mergeCell ref="C65:C66"/>
    <mergeCell ref="C67:C68"/>
    <mergeCell ref="A70:L70"/>
    <mergeCell ref="A71:B72"/>
    <mergeCell ref="C71:C72"/>
    <mergeCell ref="I71:I72"/>
    <mergeCell ref="A73:A78"/>
    <mergeCell ref="B73:B78"/>
    <mergeCell ref="C73:C74"/>
    <mergeCell ref="C75:C76"/>
    <mergeCell ref="C77:C78"/>
    <mergeCell ref="H80:H81"/>
    <mergeCell ref="A82:A87"/>
    <mergeCell ref="B82:B87"/>
    <mergeCell ref="C82:C83"/>
    <mergeCell ref="C84:C85"/>
    <mergeCell ref="C86:C87"/>
    <mergeCell ref="A80:B81"/>
    <mergeCell ref="C80:C81"/>
    <mergeCell ref="D80:D81"/>
    <mergeCell ref="E80:E81"/>
    <mergeCell ref="F80:F81"/>
    <mergeCell ref="G80:G81"/>
    <mergeCell ref="A93:A98"/>
    <mergeCell ref="B93:B98"/>
    <mergeCell ref="C93:C94"/>
    <mergeCell ref="C95:C96"/>
    <mergeCell ref="C97:C98"/>
    <mergeCell ref="B99:L99"/>
    <mergeCell ref="B88:L88"/>
    <mergeCell ref="B89:E89"/>
    <mergeCell ref="A91:B92"/>
    <mergeCell ref="C91:C92"/>
    <mergeCell ref="D91:D92"/>
    <mergeCell ref="E91:E92"/>
    <mergeCell ref="F91:F92"/>
    <mergeCell ref="G91:G92"/>
    <mergeCell ref="H91:H92"/>
    <mergeCell ref="I91:I92"/>
    <mergeCell ref="A110:A115"/>
    <mergeCell ref="B110:B115"/>
    <mergeCell ref="C110:C111"/>
    <mergeCell ref="C112:C113"/>
    <mergeCell ref="C114:C115"/>
    <mergeCell ref="A117:L117"/>
    <mergeCell ref="A102:B103"/>
    <mergeCell ref="C102:C103"/>
    <mergeCell ref="I102:I103"/>
    <mergeCell ref="A104:A109"/>
    <mergeCell ref="B104:B109"/>
    <mergeCell ref="C104:C105"/>
    <mergeCell ref="C106:C107"/>
    <mergeCell ref="C108:C109"/>
    <mergeCell ref="A127:B128"/>
    <mergeCell ref="C127:C128"/>
    <mergeCell ref="D127:D128"/>
    <mergeCell ref="E127:E128"/>
    <mergeCell ref="F127:F128"/>
    <mergeCell ref="A129:A130"/>
    <mergeCell ref="B129:B130"/>
    <mergeCell ref="C129:C130"/>
    <mergeCell ref="A118:B119"/>
    <mergeCell ref="C118:C119"/>
    <mergeCell ref="D118:D119"/>
    <mergeCell ref="E118:E119"/>
    <mergeCell ref="F118:F119"/>
    <mergeCell ref="A120:A125"/>
    <mergeCell ref="B120:B125"/>
    <mergeCell ref="C120:C121"/>
    <mergeCell ref="C122:C123"/>
    <mergeCell ref="C124:C125"/>
    <mergeCell ref="H132:H133"/>
    <mergeCell ref="I132:I133"/>
    <mergeCell ref="A134:A135"/>
    <mergeCell ref="B134:B135"/>
    <mergeCell ref="C134:C135"/>
    <mergeCell ref="A137:B138"/>
    <mergeCell ref="C137:C138"/>
    <mergeCell ref="D137:D138"/>
    <mergeCell ref="E137:E138"/>
    <mergeCell ref="F137:F138"/>
    <mergeCell ref="A132:B133"/>
    <mergeCell ref="C132:C133"/>
    <mergeCell ref="D132:D133"/>
    <mergeCell ref="E132:E133"/>
    <mergeCell ref="F132:F133"/>
    <mergeCell ref="G132:G133"/>
    <mergeCell ref="G137:G138"/>
    <mergeCell ref="H137:H138"/>
    <mergeCell ref="A139:A140"/>
    <mergeCell ref="B139:B140"/>
    <mergeCell ref="C139:C140"/>
    <mergeCell ref="A142:B143"/>
    <mergeCell ref="C142:C143"/>
    <mergeCell ref="D142:D143"/>
    <mergeCell ref="E142:E143"/>
    <mergeCell ref="F142:F143"/>
    <mergeCell ref="H147:H148"/>
    <mergeCell ref="A149:A150"/>
    <mergeCell ref="B149:B150"/>
    <mergeCell ref="C149:C150"/>
    <mergeCell ref="A152:B153"/>
    <mergeCell ref="C152:C153"/>
    <mergeCell ref="M142:M143"/>
    <mergeCell ref="A144:A145"/>
    <mergeCell ref="B144:B145"/>
    <mergeCell ref="C144:C145"/>
    <mergeCell ref="A147:B148"/>
    <mergeCell ref="C147:C148"/>
    <mergeCell ref="D147:D148"/>
    <mergeCell ref="E147:E148"/>
    <mergeCell ref="F147:F148"/>
    <mergeCell ref="G147:G148"/>
    <mergeCell ref="G142:G143"/>
    <mergeCell ref="H142:H143"/>
    <mergeCell ref="I142:I143"/>
    <mergeCell ref="J142:J143"/>
    <mergeCell ref="K142:K143"/>
    <mergeCell ref="L142:L143"/>
    <mergeCell ref="A161:B162"/>
    <mergeCell ref="C161:C162"/>
    <mergeCell ref="I161:I162"/>
    <mergeCell ref="A163:A168"/>
    <mergeCell ref="B163:B168"/>
    <mergeCell ref="C163:C164"/>
    <mergeCell ref="C165:C166"/>
    <mergeCell ref="C167:C168"/>
    <mergeCell ref="I152:I153"/>
    <mergeCell ref="A154:A159"/>
    <mergeCell ref="B154:B159"/>
    <mergeCell ref="C154:C155"/>
    <mergeCell ref="C156:C157"/>
    <mergeCell ref="C158:C159"/>
    <mergeCell ref="A173:A178"/>
    <mergeCell ref="B173:B178"/>
    <mergeCell ref="C173:C174"/>
    <mergeCell ref="C175:C176"/>
    <mergeCell ref="C177:C178"/>
    <mergeCell ref="A180:B181"/>
    <mergeCell ref="C180:C181"/>
    <mergeCell ref="A170:L170"/>
    <mergeCell ref="A171:B172"/>
    <mergeCell ref="C171:C172"/>
    <mergeCell ref="D171:D172"/>
    <mergeCell ref="E171:E172"/>
    <mergeCell ref="F171:F172"/>
    <mergeCell ref="J180:J181"/>
    <mergeCell ref="K180:K181"/>
    <mergeCell ref="A182:A183"/>
    <mergeCell ref="B182:B183"/>
    <mergeCell ref="C182:C183"/>
    <mergeCell ref="B184:J184"/>
    <mergeCell ref="D180:D181"/>
    <mergeCell ref="E180:E181"/>
    <mergeCell ref="F180:F181"/>
    <mergeCell ref="G180:G181"/>
    <mergeCell ref="H180:H181"/>
    <mergeCell ref="I180:I181"/>
    <mergeCell ref="A193:B194"/>
    <mergeCell ref="C193:C194"/>
    <mergeCell ref="I193:I194"/>
    <mergeCell ref="A195:A200"/>
    <mergeCell ref="B195:B200"/>
    <mergeCell ref="C195:C196"/>
    <mergeCell ref="C197:C198"/>
    <mergeCell ref="C199:C200"/>
    <mergeCell ref="H186:H187"/>
    <mergeCell ref="I186:I187"/>
    <mergeCell ref="A188:A191"/>
    <mergeCell ref="B188:B191"/>
    <mergeCell ref="C188:C189"/>
    <mergeCell ref="C190:C191"/>
    <mergeCell ref="A186:B187"/>
    <mergeCell ref="C186:C187"/>
    <mergeCell ref="D186:D187"/>
    <mergeCell ref="E186:E187"/>
    <mergeCell ref="F186:F187"/>
    <mergeCell ref="G186:G187"/>
    <mergeCell ref="A204:A209"/>
    <mergeCell ref="B204:B209"/>
    <mergeCell ref="C204:C205"/>
    <mergeCell ref="C206:C207"/>
    <mergeCell ref="C208:C209"/>
    <mergeCell ref="B210:J210"/>
    <mergeCell ref="A202:B203"/>
    <mergeCell ref="C202:C203"/>
    <mergeCell ref="D202:D203"/>
    <mergeCell ref="E202:E203"/>
    <mergeCell ref="F202:F203"/>
    <mergeCell ref="G202:G203"/>
    <mergeCell ref="A214:A219"/>
    <mergeCell ref="B214:B219"/>
    <mergeCell ref="C214:C215"/>
    <mergeCell ref="G214:L214"/>
    <mergeCell ref="C216:C217"/>
    <mergeCell ref="G216:L216"/>
    <mergeCell ref="C218:C219"/>
    <mergeCell ref="G218:L218"/>
    <mergeCell ref="A212:B213"/>
    <mergeCell ref="C212:C213"/>
    <mergeCell ref="D212:D213"/>
    <mergeCell ref="E212:E213"/>
    <mergeCell ref="F212:F213"/>
    <mergeCell ref="G212:G213"/>
    <mergeCell ref="A224:A229"/>
    <mergeCell ref="B224:B229"/>
    <mergeCell ref="C224:C225"/>
    <mergeCell ref="C226:C227"/>
    <mergeCell ref="C228:C229"/>
    <mergeCell ref="B230:L230"/>
    <mergeCell ref="B220:J220"/>
    <mergeCell ref="A222:B223"/>
    <mergeCell ref="C222:C223"/>
    <mergeCell ref="D222:D223"/>
    <mergeCell ref="E222:E223"/>
    <mergeCell ref="F222:F223"/>
    <mergeCell ref="G222:G223"/>
    <mergeCell ref="H222:H223"/>
    <mergeCell ref="I222:I223"/>
    <mergeCell ref="J222:J223"/>
    <mergeCell ref="B231:K231"/>
    <mergeCell ref="A233:L233"/>
    <mergeCell ref="A234:B235"/>
    <mergeCell ref="C234:C235"/>
    <mergeCell ref="I234:I235"/>
    <mergeCell ref="A236:A241"/>
    <mergeCell ref="B236:B241"/>
    <mergeCell ref="C236:C237"/>
    <mergeCell ref="C238:C239"/>
    <mergeCell ref="C240:C241"/>
    <mergeCell ref="A253:L253"/>
    <mergeCell ref="A254:B255"/>
    <mergeCell ref="C254:C255"/>
    <mergeCell ref="I254:I255"/>
    <mergeCell ref="A256:A259"/>
    <mergeCell ref="B256:B259"/>
    <mergeCell ref="C256:C257"/>
    <mergeCell ref="C258:C259"/>
    <mergeCell ref="A243:L243"/>
    <mergeCell ref="A244:B245"/>
    <mergeCell ref="C244:C245"/>
    <mergeCell ref="I244:I245"/>
    <mergeCell ref="A246:A251"/>
    <mergeCell ref="B246:B251"/>
    <mergeCell ref="C246:C247"/>
    <mergeCell ref="C248:C249"/>
    <mergeCell ref="C250:C251"/>
    <mergeCell ref="H261:H262"/>
    <mergeCell ref="I261:I262"/>
    <mergeCell ref="J261:J262"/>
    <mergeCell ref="K261:K262"/>
    <mergeCell ref="L261:L262"/>
    <mergeCell ref="A263:A264"/>
    <mergeCell ref="B263:B264"/>
    <mergeCell ref="C263:C264"/>
    <mergeCell ref="A261:B262"/>
    <mergeCell ref="C261:C262"/>
    <mergeCell ref="D261:D262"/>
    <mergeCell ref="E261:E262"/>
    <mergeCell ref="F261:F262"/>
    <mergeCell ref="G261:G262"/>
    <mergeCell ref="H266:H267"/>
    <mergeCell ref="I266:I267"/>
    <mergeCell ref="J266:J267"/>
    <mergeCell ref="K266:K267"/>
    <mergeCell ref="L266:L267"/>
    <mergeCell ref="A268:A269"/>
    <mergeCell ref="B268:B269"/>
    <mergeCell ref="C268:C269"/>
    <mergeCell ref="A266:B267"/>
    <mergeCell ref="C266:C267"/>
    <mergeCell ref="D266:D267"/>
    <mergeCell ref="E266:E267"/>
    <mergeCell ref="F266:F267"/>
    <mergeCell ref="G266:G267"/>
    <mergeCell ref="A271:B271"/>
    <mergeCell ref="A272:B273"/>
    <mergeCell ref="C272:C273"/>
    <mergeCell ref="I272:I273"/>
    <mergeCell ref="A274:A279"/>
    <mergeCell ref="B274:B279"/>
    <mergeCell ref="C274:C275"/>
    <mergeCell ref="C276:C277"/>
    <mergeCell ref="C278:C279"/>
    <mergeCell ref="A281:L281"/>
    <mergeCell ref="A282:B283"/>
    <mergeCell ref="C282:C283"/>
    <mergeCell ref="I282:I283"/>
    <mergeCell ref="A284:A289"/>
    <mergeCell ref="B284:B289"/>
    <mergeCell ref="C284:C285"/>
    <mergeCell ref="C286:C287"/>
    <mergeCell ref="C288:C289"/>
    <mergeCell ref="A298:B299"/>
    <mergeCell ref="C298:C299"/>
    <mergeCell ref="I298:I299"/>
    <mergeCell ref="A300:A305"/>
    <mergeCell ref="B300:B305"/>
    <mergeCell ref="C300:C301"/>
    <mergeCell ref="C302:C303"/>
    <mergeCell ref="C304:C305"/>
    <mergeCell ref="A290:A295"/>
    <mergeCell ref="B290:B295"/>
    <mergeCell ref="C290:C291"/>
    <mergeCell ref="C292:C293"/>
    <mergeCell ref="C294:C295"/>
    <mergeCell ref="A297:L297"/>
    <mergeCell ref="A307:B308"/>
    <mergeCell ref="C307:C308"/>
    <mergeCell ref="D307:D308"/>
    <mergeCell ref="E307:E308"/>
    <mergeCell ref="F307:F308"/>
    <mergeCell ref="A309:A314"/>
    <mergeCell ref="B309:B314"/>
    <mergeCell ref="C309:C310"/>
    <mergeCell ref="C311:C312"/>
    <mergeCell ref="C313:C314"/>
    <mergeCell ref="A316:L316"/>
    <mergeCell ref="A317:B318"/>
    <mergeCell ref="C317:C318"/>
    <mergeCell ref="I317:I318"/>
    <mergeCell ref="A319:A324"/>
    <mergeCell ref="B319:B324"/>
    <mergeCell ref="C319:C320"/>
    <mergeCell ref="C321:C322"/>
    <mergeCell ref="C323:C324"/>
    <mergeCell ref="A335:B336"/>
    <mergeCell ref="C335:C336"/>
    <mergeCell ref="I335:I336"/>
    <mergeCell ref="A337:A342"/>
    <mergeCell ref="B337:B342"/>
    <mergeCell ref="C337:C338"/>
    <mergeCell ref="C339:C340"/>
    <mergeCell ref="C341:C342"/>
    <mergeCell ref="A326:B327"/>
    <mergeCell ref="C326:C327"/>
    <mergeCell ref="I326:I327"/>
    <mergeCell ref="A328:A333"/>
    <mergeCell ref="B328:B333"/>
    <mergeCell ref="C328:C329"/>
    <mergeCell ref="C330:C331"/>
    <mergeCell ref="C332:C333"/>
    <mergeCell ref="A343:A348"/>
    <mergeCell ref="B343:B348"/>
    <mergeCell ref="C343:C344"/>
    <mergeCell ref="C345:C346"/>
    <mergeCell ref="C347:C348"/>
    <mergeCell ref="A349:A354"/>
    <mergeCell ref="B349:B354"/>
    <mergeCell ref="C349:C350"/>
    <mergeCell ref="C351:C352"/>
    <mergeCell ref="C353:C354"/>
    <mergeCell ref="I362:I363"/>
    <mergeCell ref="A364:A369"/>
    <mergeCell ref="B364:B369"/>
    <mergeCell ref="C364:C365"/>
    <mergeCell ref="C366:C367"/>
    <mergeCell ref="C368:C369"/>
    <mergeCell ref="A355:A360"/>
    <mergeCell ref="B355:B360"/>
    <mergeCell ref="C355:C356"/>
    <mergeCell ref="C357:C358"/>
    <mergeCell ref="C359:C360"/>
    <mergeCell ref="A362:B363"/>
    <mergeCell ref="C362:C363"/>
    <mergeCell ref="A380:L380"/>
    <mergeCell ref="A381:B382"/>
    <mergeCell ref="C381:C382"/>
    <mergeCell ref="D381:D382"/>
    <mergeCell ref="E381:E382"/>
    <mergeCell ref="F381:F382"/>
    <mergeCell ref="A371:B372"/>
    <mergeCell ref="C371:C372"/>
    <mergeCell ref="J371:J372"/>
    <mergeCell ref="A373:A378"/>
    <mergeCell ref="B373:B378"/>
    <mergeCell ref="C373:C374"/>
    <mergeCell ref="C375:C376"/>
    <mergeCell ref="C377:C378"/>
    <mergeCell ref="F390:F391"/>
    <mergeCell ref="A392:A397"/>
    <mergeCell ref="B392:B397"/>
    <mergeCell ref="C392:C393"/>
    <mergeCell ref="C394:C395"/>
    <mergeCell ref="C396:C397"/>
    <mergeCell ref="A383:A388"/>
    <mergeCell ref="B383:B388"/>
    <mergeCell ref="C383:C384"/>
    <mergeCell ref="C385:C386"/>
    <mergeCell ref="C387:C388"/>
    <mergeCell ref="A390:B391"/>
    <mergeCell ref="C390:C391"/>
    <mergeCell ref="A398:A403"/>
    <mergeCell ref="B398:B403"/>
    <mergeCell ref="C398:C399"/>
    <mergeCell ref="C400:C401"/>
    <mergeCell ref="C402:C403"/>
    <mergeCell ref="A405:B406"/>
    <mergeCell ref="C405:C406"/>
    <mergeCell ref="D390:D391"/>
    <mergeCell ref="E390:E391"/>
    <mergeCell ref="A414:B415"/>
    <mergeCell ref="C414:C415"/>
    <mergeCell ref="I414:I415"/>
    <mergeCell ref="A416:A421"/>
    <mergeCell ref="B416:B421"/>
    <mergeCell ref="C416:C417"/>
    <mergeCell ref="C418:C419"/>
    <mergeCell ref="C420:C421"/>
    <mergeCell ref="I405:I406"/>
    <mergeCell ref="A407:A412"/>
    <mergeCell ref="B407:B412"/>
    <mergeCell ref="C407:C408"/>
    <mergeCell ref="C409:C410"/>
    <mergeCell ref="C411:C412"/>
    <mergeCell ref="A423:L423"/>
    <mergeCell ref="A424:B425"/>
    <mergeCell ref="C424:C425"/>
    <mergeCell ref="I424:I425"/>
    <mergeCell ref="A426:A431"/>
    <mergeCell ref="B426:B431"/>
    <mergeCell ref="C426:C427"/>
    <mergeCell ref="C428:C429"/>
    <mergeCell ref="C430:C431"/>
    <mergeCell ref="I442:I443"/>
    <mergeCell ref="A444:A449"/>
    <mergeCell ref="B444:B449"/>
    <mergeCell ref="C444:C445"/>
    <mergeCell ref="C446:C447"/>
    <mergeCell ref="C448:C449"/>
    <mergeCell ref="A433:B434"/>
    <mergeCell ref="C433:C434"/>
    <mergeCell ref="H433:H434"/>
    <mergeCell ref="A435:A440"/>
    <mergeCell ref="B435:B440"/>
    <mergeCell ref="C435:C436"/>
    <mergeCell ref="C437:C438"/>
    <mergeCell ref="C439:C440"/>
    <mergeCell ref="A450:A455"/>
    <mergeCell ref="B450:B455"/>
    <mergeCell ref="C450:C451"/>
    <mergeCell ref="C452:C453"/>
    <mergeCell ref="C454:C455"/>
    <mergeCell ref="A457:B458"/>
    <mergeCell ref="C457:C458"/>
    <mergeCell ref="A442:B443"/>
    <mergeCell ref="C442:C443"/>
    <mergeCell ref="C474:C475"/>
    <mergeCell ref="I474:I475"/>
    <mergeCell ref="J457:J458"/>
    <mergeCell ref="K457:K458"/>
    <mergeCell ref="L457:L458"/>
    <mergeCell ref="A459:A472"/>
    <mergeCell ref="B459:B472"/>
    <mergeCell ref="C459:C460"/>
    <mergeCell ref="C461:C462"/>
    <mergeCell ref="C463:C464"/>
    <mergeCell ref="C465:C466"/>
    <mergeCell ref="D465:D466"/>
    <mergeCell ref="D457:D458"/>
    <mergeCell ref="E457:E458"/>
    <mergeCell ref="F457:F458"/>
    <mergeCell ref="G457:G458"/>
    <mergeCell ref="H457:H458"/>
    <mergeCell ref="I457:I458"/>
    <mergeCell ref="L465:L466"/>
    <mergeCell ref="C467:C468"/>
    <mergeCell ref="C469:C470"/>
    <mergeCell ref="C471:C472"/>
    <mergeCell ref="A476:A481"/>
    <mergeCell ref="B476:B481"/>
    <mergeCell ref="C476:C477"/>
    <mergeCell ref="C478:C479"/>
    <mergeCell ref="C480:C481"/>
    <mergeCell ref="K465:K466"/>
    <mergeCell ref="D490:D491"/>
    <mergeCell ref="E490:E491"/>
    <mergeCell ref="F490:F491"/>
    <mergeCell ref="G490:G491"/>
    <mergeCell ref="A482:A487"/>
    <mergeCell ref="B482:B487"/>
    <mergeCell ref="C482:C483"/>
    <mergeCell ref="C484:C485"/>
    <mergeCell ref="C486:C487"/>
    <mergeCell ref="A489:L489"/>
    <mergeCell ref="B473:K473"/>
    <mergeCell ref="E465:E466"/>
    <mergeCell ref="F465:F466"/>
    <mergeCell ref="G465:G466"/>
    <mergeCell ref="H465:H466"/>
    <mergeCell ref="I465:I466"/>
    <mergeCell ref="J465:J466"/>
    <mergeCell ref="A474:B475"/>
    <mergeCell ref="A492:A497"/>
    <mergeCell ref="B492:B497"/>
    <mergeCell ref="C492:C493"/>
    <mergeCell ref="C494:C495"/>
    <mergeCell ref="C496:C497"/>
    <mergeCell ref="A499:B500"/>
    <mergeCell ref="C499:C500"/>
    <mergeCell ref="A490:B491"/>
    <mergeCell ref="C490:C491"/>
    <mergeCell ref="J499:J500"/>
    <mergeCell ref="K499:K500"/>
    <mergeCell ref="L499:L500"/>
    <mergeCell ref="A501:A514"/>
    <mergeCell ref="B501:B514"/>
    <mergeCell ref="C501:C502"/>
    <mergeCell ref="C503:C504"/>
    <mergeCell ref="C505:C506"/>
    <mergeCell ref="C507:C508"/>
    <mergeCell ref="D507:D508"/>
    <mergeCell ref="D499:D500"/>
    <mergeCell ref="E499:E500"/>
    <mergeCell ref="F499:F500"/>
    <mergeCell ref="G499:G500"/>
    <mergeCell ref="H499:H500"/>
    <mergeCell ref="I499:I500"/>
    <mergeCell ref="K507:K508"/>
    <mergeCell ref="L507:L508"/>
    <mergeCell ref="C509:C510"/>
    <mergeCell ref="C511:C512"/>
    <mergeCell ref="C513:C514"/>
    <mergeCell ref="B515:L515"/>
    <mergeCell ref="E507:E508"/>
    <mergeCell ref="F507:F508"/>
    <mergeCell ref="G507:G508"/>
    <mergeCell ref="H507:H508"/>
    <mergeCell ref="I507:I508"/>
    <mergeCell ref="J507:J508"/>
    <mergeCell ref="H517:H518"/>
    <mergeCell ref="I517:I518"/>
    <mergeCell ref="J517:J518"/>
    <mergeCell ref="K517:K518"/>
    <mergeCell ref="L517:L518"/>
    <mergeCell ref="F517:F518"/>
    <mergeCell ref="G517:G518"/>
    <mergeCell ref="D525:D526"/>
    <mergeCell ref="E525:E526"/>
    <mergeCell ref="F525:F526"/>
    <mergeCell ref="G525:G526"/>
    <mergeCell ref="H525:H526"/>
    <mergeCell ref="A517:B518"/>
    <mergeCell ref="C517:C518"/>
    <mergeCell ref="D517:D518"/>
    <mergeCell ref="E517:E518"/>
    <mergeCell ref="D540:D541"/>
    <mergeCell ref="E540:E541"/>
    <mergeCell ref="F540:F541"/>
    <mergeCell ref="G540:G541"/>
    <mergeCell ref="C531:C532"/>
    <mergeCell ref="B533:L533"/>
    <mergeCell ref="A535:B536"/>
    <mergeCell ref="C535:C536"/>
    <mergeCell ref="I535:I536"/>
    <mergeCell ref="A537:A538"/>
    <mergeCell ref="B537:B538"/>
    <mergeCell ref="C537:C538"/>
    <mergeCell ref="A519:A532"/>
    <mergeCell ref="B519:B532"/>
    <mergeCell ref="C519:C520"/>
    <mergeCell ref="C521:C522"/>
    <mergeCell ref="C523:C524"/>
    <mergeCell ref="I525:I526"/>
    <mergeCell ref="J525:J526"/>
    <mergeCell ref="K525:K526"/>
    <mergeCell ref="L525:L526"/>
    <mergeCell ref="C527:C528"/>
    <mergeCell ref="C529:C530"/>
    <mergeCell ref="C525:C526"/>
    <mergeCell ref="A542:A547"/>
    <mergeCell ref="B542:B547"/>
    <mergeCell ref="C542:C543"/>
    <mergeCell ref="C544:C545"/>
    <mergeCell ref="C546:C547"/>
    <mergeCell ref="A549:B550"/>
    <mergeCell ref="C549:C550"/>
    <mergeCell ref="A540:B541"/>
    <mergeCell ref="C540:C541"/>
    <mergeCell ref="G556:G557"/>
    <mergeCell ref="H556:H557"/>
    <mergeCell ref="I556:I557"/>
    <mergeCell ref="J556:J557"/>
    <mergeCell ref="K556:K557"/>
    <mergeCell ref="L556:L557"/>
    <mergeCell ref="I549:I550"/>
    <mergeCell ref="A551:A554"/>
    <mergeCell ref="B551:B554"/>
    <mergeCell ref="C551:C552"/>
    <mergeCell ref="C553:C554"/>
    <mergeCell ref="A556:B557"/>
    <mergeCell ref="C556:C557"/>
    <mergeCell ref="D556:D557"/>
    <mergeCell ref="E556:E557"/>
    <mergeCell ref="F556:F557"/>
    <mergeCell ref="E562:E563"/>
    <mergeCell ref="F562:F563"/>
    <mergeCell ref="G562:G563"/>
    <mergeCell ref="H562:H563"/>
    <mergeCell ref="C564:C565"/>
    <mergeCell ref="C566:C567"/>
    <mergeCell ref="A558:A567"/>
    <mergeCell ref="B558:B567"/>
    <mergeCell ref="C558:C559"/>
    <mergeCell ref="C560:C561"/>
    <mergeCell ref="C562:C563"/>
    <mergeCell ref="D562:D563"/>
    <mergeCell ref="H569:H570"/>
    <mergeCell ref="I569:I570"/>
    <mergeCell ref="J569:J570"/>
    <mergeCell ref="A571:A574"/>
    <mergeCell ref="B571:B574"/>
    <mergeCell ref="C571:C572"/>
    <mergeCell ref="C573:C574"/>
    <mergeCell ref="A569:B570"/>
    <mergeCell ref="C569:C570"/>
    <mergeCell ref="D569:D570"/>
    <mergeCell ref="E569:E570"/>
    <mergeCell ref="F569:F570"/>
    <mergeCell ref="G569:G570"/>
  </mergeCells>
  <phoneticPr fontId="1"/>
  <conditionalFormatting sqref="J23">
    <cfRule type="cellIs" dxfId="3" priority="3" operator="greaterThan">
      <formula>J25</formula>
    </cfRule>
    <cfRule type="cellIs" dxfId="2" priority="4" operator="lessThan">
      <formula>J25</formula>
    </cfRule>
  </conditionalFormatting>
  <conditionalFormatting sqref="J21">
    <cfRule type="cellIs" dxfId="1" priority="1" operator="greaterThan">
      <formula>J23</formula>
    </cfRule>
    <cfRule type="cellIs" dxfId="0" priority="2" operator="lessThan">
      <formula>J23</formula>
    </cfRule>
  </conditionalFormatting>
  <pageMargins left="0.70866141732283472" right="0.70866141732283472" top="0.74803149606299213" bottom="0.74803149606299213" header="0.31496062992125984" footer="0.31496062992125984"/>
  <pageSetup paperSize="9" scale="83" firstPageNumber="88" fitToHeight="0" orientation="portrait" r:id="rId1"/>
  <rowBreaks count="10" manualBreakCount="10">
    <brk id="53" max="12" man="1"/>
    <brk id="101" max="12" man="1"/>
    <brk id="151" max="12" man="1"/>
    <brk id="211" max="12" man="1"/>
    <brk id="270" max="12" man="1"/>
    <brk id="325" max="12" man="1"/>
    <brk id="379" max="12" man="1"/>
    <brk id="432" max="12" man="1"/>
    <brk id="488" max="12" man="1"/>
    <brk id="53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Ｒ3集計(経年比較)</vt:lpstr>
      <vt:lpstr>'Ｒ3集計(経年比較)'!Print_Area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2021-10-05T01:23:34Z</cp:lastPrinted>
  <dcterms:created xsi:type="dcterms:W3CDTF">2014-10-17T08:37:47Z</dcterms:created>
  <dcterms:modified xsi:type="dcterms:W3CDTF">2021-10-20T00:54:20Z</dcterms:modified>
</cp:coreProperties>
</file>